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630" yWindow="540" windowWidth="15015" windowHeight="13740"/>
  </bookViews>
  <sheets>
    <sheet name="интернат гимн" sheetId="39" r:id="rId1"/>
  </sheets>
  <definedNames>
    <definedName name="_xlnm.Print_Area" localSheetId="0">'интернат гимн'!$A$1:$U$350</definedName>
  </definedNames>
  <calcPr calcId="125725"/>
</workbook>
</file>

<file path=xl/calcChain.xml><?xml version="1.0" encoding="utf-8"?>
<calcChain xmlns="http://schemas.openxmlformats.org/spreadsheetml/2006/main">
  <c r="E94" i="39"/>
  <c r="F94"/>
  <c r="G94"/>
  <c r="H94"/>
  <c r="I94"/>
  <c r="J94"/>
  <c r="K94"/>
  <c r="L94"/>
  <c r="M94"/>
  <c r="N94"/>
  <c r="O94"/>
  <c r="P94"/>
  <c r="Q94"/>
  <c r="R94"/>
  <c r="S94"/>
  <c r="T94"/>
  <c r="U94"/>
  <c r="D94"/>
  <c r="E35"/>
  <c r="F35"/>
  <c r="G35"/>
  <c r="H35"/>
  <c r="I35"/>
  <c r="J35"/>
  <c r="K35"/>
  <c r="L35"/>
  <c r="M35"/>
  <c r="N35"/>
  <c r="O35"/>
  <c r="P35"/>
  <c r="Q35"/>
  <c r="R35"/>
  <c r="S35"/>
  <c r="T35"/>
  <c r="U35"/>
  <c r="D35"/>
  <c r="D186"/>
  <c r="E186"/>
  <c r="F186"/>
  <c r="G186"/>
  <c r="H186"/>
  <c r="I186"/>
  <c r="J186"/>
  <c r="K186"/>
  <c r="L186"/>
  <c r="M186"/>
  <c r="N186"/>
  <c r="O186"/>
  <c r="P186"/>
  <c r="Q186"/>
  <c r="R186"/>
  <c r="S186"/>
  <c r="T186"/>
  <c r="U186"/>
  <c r="C186"/>
  <c r="D153"/>
  <c r="E153"/>
  <c r="F153"/>
  <c r="G153"/>
  <c r="H153"/>
  <c r="I153"/>
  <c r="J153"/>
  <c r="K153"/>
  <c r="L153"/>
  <c r="M153"/>
  <c r="N153"/>
  <c r="O153"/>
  <c r="P153"/>
  <c r="Q153"/>
  <c r="R153"/>
  <c r="S153"/>
  <c r="T153"/>
  <c r="U153"/>
  <c r="C153"/>
  <c r="D60" l="1"/>
  <c r="E60"/>
  <c r="F60"/>
  <c r="G60"/>
  <c r="E25"/>
  <c r="F25"/>
  <c r="G25"/>
  <c r="H25"/>
  <c r="I25"/>
  <c r="J25"/>
  <c r="K25"/>
  <c r="L25"/>
  <c r="M25"/>
  <c r="N25"/>
  <c r="O25"/>
  <c r="P25"/>
  <c r="Q25"/>
  <c r="R25"/>
  <c r="S25"/>
  <c r="T25"/>
  <c r="U25"/>
  <c r="D25"/>
  <c r="D289" l="1"/>
  <c r="E289"/>
  <c r="F289"/>
  <c r="G289"/>
  <c r="H289"/>
  <c r="I289"/>
  <c r="J289"/>
  <c r="K289"/>
  <c r="L289"/>
  <c r="M289"/>
  <c r="N289"/>
  <c r="O289"/>
  <c r="P289"/>
  <c r="Q289"/>
  <c r="R289"/>
  <c r="S289"/>
  <c r="T289"/>
  <c r="U289"/>
  <c r="C289"/>
  <c r="D255"/>
  <c r="E255"/>
  <c r="F255"/>
  <c r="G255"/>
  <c r="H255"/>
  <c r="I255"/>
  <c r="J255"/>
  <c r="K255"/>
  <c r="L255"/>
  <c r="M255"/>
  <c r="N255"/>
  <c r="O255"/>
  <c r="P255"/>
  <c r="Q255"/>
  <c r="R255"/>
  <c r="S255"/>
  <c r="T255"/>
  <c r="U255"/>
  <c r="C255"/>
  <c r="H60"/>
  <c r="I60"/>
  <c r="J60"/>
  <c r="K60"/>
  <c r="L60"/>
  <c r="M60"/>
  <c r="N60"/>
  <c r="O60"/>
  <c r="P60"/>
  <c r="Q60"/>
  <c r="R60"/>
  <c r="S60"/>
  <c r="T60"/>
  <c r="U60"/>
  <c r="D16" l="1"/>
  <c r="E16"/>
  <c r="F16"/>
  <c r="G16"/>
  <c r="H16"/>
  <c r="I16"/>
  <c r="J16"/>
  <c r="K16"/>
  <c r="L16"/>
  <c r="M16"/>
  <c r="N16"/>
  <c r="O16"/>
  <c r="P16"/>
  <c r="Q16"/>
  <c r="R16"/>
  <c r="S16"/>
  <c r="T16"/>
  <c r="U16"/>
  <c r="C16"/>
  <c r="C128"/>
  <c r="D128"/>
  <c r="G104"/>
  <c r="E344"/>
  <c r="F344"/>
  <c r="G344"/>
  <c r="H344"/>
  <c r="I344"/>
  <c r="J344"/>
  <c r="K344"/>
  <c r="L344"/>
  <c r="M344"/>
  <c r="N344"/>
  <c r="O344"/>
  <c r="P344"/>
  <c r="Q344"/>
  <c r="R344"/>
  <c r="S344"/>
  <c r="T344"/>
  <c r="U344"/>
  <c r="D344"/>
  <c r="D334"/>
  <c r="E334"/>
  <c r="F334"/>
  <c r="G334"/>
  <c r="H334"/>
  <c r="I334"/>
  <c r="J334"/>
  <c r="K334"/>
  <c r="L334"/>
  <c r="M334"/>
  <c r="N334"/>
  <c r="O334"/>
  <c r="P334"/>
  <c r="Q334"/>
  <c r="R334"/>
  <c r="S334"/>
  <c r="T334"/>
  <c r="U334"/>
  <c r="F298"/>
  <c r="D264"/>
  <c r="G230"/>
  <c r="E139" l="1"/>
  <c r="F139"/>
  <c r="G139"/>
  <c r="H139"/>
  <c r="I139"/>
  <c r="J139"/>
  <c r="K139"/>
  <c r="L139"/>
  <c r="M139"/>
  <c r="N139"/>
  <c r="O139"/>
  <c r="P139"/>
  <c r="Q139"/>
  <c r="R139"/>
  <c r="S139"/>
  <c r="T139"/>
  <c r="U139"/>
  <c r="D139"/>
  <c r="E104"/>
  <c r="F104"/>
  <c r="H104"/>
  <c r="I104"/>
  <c r="J104"/>
  <c r="K104"/>
  <c r="L104"/>
  <c r="M104"/>
  <c r="N104"/>
  <c r="O104"/>
  <c r="P104"/>
  <c r="Q104"/>
  <c r="R104"/>
  <c r="S104"/>
  <c r="T104"/>
  <c r="U104"/>
  <c r="D104"/>
  <c r="D274" l="1"/>
  <c r="E274"/>
  <c r="F274"/>
  <c r="G274"/>
  <c r="H274"/>
  <c r="I274"/>
  <c r="J274"/>
  <c r="K274"/>
  <c r="L274"/>
  <c r="M274"/>
  <c r="N274"/>
  <c r="O274"/>
  <c r="P274"/>
  <c r="Q274"/>
  <c r="R274"/>
  <c r="S274"/>
  <c r="T274"/>
  <c r="U274"/>
  <c r="C274"/>
  <c r="E162"/>
  <c r="F162"/>
  <c r="G162"/>
  <c r="H162"/>
  <c r="I162"/>
  <c r="J162"/>
  <c r="K162"/>
  <c r="L162"/>
  <c r="M162"/>
  <c r="N162"/>
  <c r="O162"/>
  <c r="P162"/>
  <c r="Q162"/>
  <c r="R162"/>
  <c r="S162"/>
  <c r="T162"/>
  <c r="U162"/>
  <c r="D162"/>
  <c r="D309"/>
  <c r="E309"/>
  <c r="F309"/>
  <c r="G309"/>
  <c r="H309"/>
  <c r="I309"/>
  <c r="J309"/>
  <c r="K309"/>
  <c r="L309"/>
  <c r="M309"/>
  <c r="N309"/>
  <c r="O309"/>
  <c r="P309"/>
  <c r="Q309"/>
  <c r="R309"/>
  <c r="S309"/>
  <c r="T309"/>
  <c r="U309"/>
  <c r="C309"/>
  <c r="E298"/>
  <c r="G298"/>
  <c r="H298"/>
  <c r="I298"/>
  <c r="J298"/>
  <c r="K298"/>
  <c r="L298"/>
  <c r="M298"/>
  <c r="N298"/>
  <c r="O298"/>
  <c r="P298"/>
  <c r="Q298"/>
  <c r="R298"/>
  <c r="S298"/>
  <c r="T298"/>
  <c r="U298"/>
  <c r="D298"/>
  <c r="E264"/>
  <c r="F264"/>
  <c r="G264"/>
  <c r="H264"/>
  <c r="I264"/>
  <c r="J264"/>
  <c r="K264"/>
  <c r="L264"/>
  <c r="M264"/>
  <c r="N264"/>
  <c r="O264"/>
  <c r="P264"/>
  <c r="Q264"/>
  <c r="R264"/>
  <c r="S264"/>
  <c r="T264"/>
  <c r="U264"/>
  <c r="E230"/>
  <c r="F230"/>
  <c r="H230"/>
  <c r="I230"/>
  <c r="J230"/>
  <c r="K230"/>
  <c r="L230"/>
  <c r="M230"/>
  <c r="N230"/>
  <c r="O230"/>
  <c r="P230"/>
  <c r="Q230"/>
  <c r="R230"/>
  <c r="S230"/>
  <c r="T230"/>
  <c r="U230"/>
  <c r="D230"/>
  <c r="E195"/>
  <c r="F195"/>
  <c r="G195"/>
  <c r="H195"/>
  <c r="I195"/>
  <c r="J195"/>
  <c r="K195"/>
  <c r="L195"/>
  <c r="M195"/>
  <c r="N195"/>
  <c r="O195"/>
  <c r="P195"/>
  <c r="Q195"/>
  <c r="R195"/>
  <c r="S195"/>
  <c r="T195"/>
  <c r="U195"/>
  <c r="D195"/>
  <c r="C172"/>
  <c r="D172"/>
  <c r="E172"/>
  <c r="F172"/>
  <c r="G172"/>
  <c r="H172"/>
  <c r="I172"/>
  <c r="J172"/>
  <c r="K172"/>
  <c r="L172"/>
  <c r="M172"/>
  <c r="N172"/>
  <c r="O172"/>
  <c r="P172"/>
  <c r="Q172"/>
  <c r="R172"/>
  <c r="S172"/>
  <c r="T172"/>
  <c r="U172"/>
  <c r="D132" l="1"/>
  <c r="E128"/>
  <c r="D325" l="1"/>
  <c r="E325"/>
  <c r="F325"/>
  <c r="G325"/>
  <c r="H325"/>
  <c r="I325"/>
  <c r="J325"/>
  <c r="K325"/>
  <c r="L325"/>
  <c r="M325"/>
  <c r="N325"/>
  <c r="O325"/>
  <c r="P325"/>
  <c r="Q325"/>
  <c r="R325"/>
  <c r="S325"/>
  <c r="T325"/>
  <c r="U325"/>
  <c r="C325"/>
  <c r="D221"/>
  <c r="E221"/>
  <c r="F221"/>
  <c r="G221"/>
  <c r="H221"/>
  <c r="I221"/>
  <c r="J221"/>
  <c r="K221"/>
  <c r="L221"/>
  <c r="M221"/>
  <c r="N221"/>
  <c r="O221"/>
  <c r="P221"/>
  <c r="Q221"/>
  <c r="R221"/>
  <c r="S221"/>
  <c r="T221"/>
  <c r="U221"/>
  <c r="C221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C85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C51"/>
  <c r="D119" l="1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C119"/>
  <c r="C363" s="1"/>
  <c r="D347"/>
  <c r="E347"/>
  <c r="F347"/>
  <c r="G347"/>
  <c r="H347"/>
  <c r="I347"/>
  <c r="J347"/>
  <c r="K347"/>
  <c r="L347"/>
  <c r="M347"/>
  <c r="N347"/>
  <c r="O347"/>
  <c r="P347"/>
  <c r="Q347"/>
  <c r="R347"/>
  <c r="S347"/>
  <c r="T347"/>
  <c r="U347"/>
  <c r="C347"/>
  <c r="D312"/>
  <c r="E312"/>
  <c r="F312"/>
  <c r="G312"/>
  <c r="H312"/>
  <c r="I312"/>
  <c r="J312"/>
  <c r="K312"/>
  <c r="L312"/>
  <c r="M312"/>
  <c r="N312"/>
  <c r="O312"/>
  <c r="P312"/>
  <c r="Q312"/>
  <c r="R312"/>
  <c r="S312"/>
  <c r="T312"/>
  <c r="U312"/>
  <c r="C312"/>
  <c r="D277"/>
  <c r="E277"/>
  <c r="F277"/>
  <c r="G277"/>
  <c r="H277"/>
  <c r="I277"/>
  <c r="J277"/>
  <c r="K277"/>
  <c r="L277"/>
  <c r="M277"/>
  <c r="N277"/>
  <c r="O277"/>
  <c r="P277"/>
  <c r="Q277"/>
  <c r="R277"/>
  <c r="S277"/>
  <c r="T277"/>
  <c r="U277"/>
  <c r="C277"/>
  <c r="D240"/>
  <c r="D234"/>
  <c r="D243"/>
  <c r="E243"/>
  <c r="F243"/>
  <c r="G243"/>
  <c r="H243"/>
  <c r="I243"/>
  <c r="J243"/>
  <c r="K243"/>
  <c r="L243"/>
  <c r="M243"/>
  <c r="N243"/>
  <c r="O243"/>
  <c r="P243"/>
  <c r="Q243"/>
  <c r="R243"/>
  <c r="S243"/>
  <c r="T243"/>
  <c r="U243"/>
  <c r="C243"/>
  <c r="E206"/>
  <c r="F206"/>
  <c r="G206"/>
  <c r="H206"/>
  <c r="I206"/>
  <c r="J206"/>
  <c r="K206"/>
  <c r="L206"/>
  <c r="M206"/>
  <c r="N206"/>
  <c r="O206"/>
  <c r="P206"/>
  <c r="Q206"/>
  <c r="R206"/>
  <c r="S206"/>
  <c r="T206"/>
  <c r="U206"/>
  <c r="D206"/>
  <c r="D209"/>
  <c r="E209"/>
  <c r="F209"/>
  <c r="G209"/>
  <c r="H209"/>
  <c r="I209"/>
  <c r="J209"/>
  <c r="K209"/>
  <c r="L209"/>
  <c r="M209"/>
  <c r="N209"/>
  <c r="O209"/>
  <c r="P209"/>
  <c r="Q209"/>
  <c r="R209"/>
  <c r="S209"/>
  <c r="T209"/>
  <c r="U209"/>
  <c r="C209"/>
  <c r="D175"/>
  <c r="E175"/>
  <c r="F175"/>
  <c r="G175"/>
  <c r="H175"/>
  <c r="I175"/>
  <c r="J175"/>
  <c r="K175"/>
  <c r="L175"/>
  <c r="M175"/>
  <c r="N175"/>
  <c r="O175"/>
  <c r="P175"/>
  <c r="Q175"/>
  <c r="R175"/>
  <c r="S175"/>
  <c r="T175"/>
  <c r="U175"/>
  <c r="C175"/>
  <c r="C166"/>
  <c r="F128"/>
  <c r="G128"/>
  <c r="H128"/>
  <c r="I128"/>
  <c r="J128"/>
  <c r="K128"/>
  <c r="L128"/>
  <c r="M128"/>
  <c r="N128"/>
  <c r="O128"/>
  <c r="P128"/>
  <c r="Q128"/>
  <c r="R128"/>
  <c r="S128"/>
  <c r="T128"/>
  <c r="U128"/>
  <c r="D142"/>
  <c r="E142"/>
  <c r="F142"/>
  <c r="G142"/>
  <c r="H142"/>
  <c r="I142"/>
  <c r="J142"/>
  <c r="K142"/>
  <c r="L142"/>
  <c r="M142"/>
  <c r="N142"/>
  <c r="O142"/>
  <c r="P142"/>
  <c r="Q142"/>
  <c r="R142"/>
  <c r="S142"/>
  <c r="T142"/>
  <c r="U142"/>
  <c r="C142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C107"/>
  <c r="U73"/>
  <c r="D73"/>
  <c r="E73"/>
  <c r="F73"/>
  <c r="G73"/>
  <c r="H73"/>
  <c r="I73"/>
  <c r="J73"/>
  <c r="K73"/>
  <c r="L73"/>
  <c r="M73"/>
  <c r="N73"/>
  <c r="O73"/>
  <c r="P73"/>
  <c r="Q73"/>
  <c r="R73"/>
  <c r="S73"/>
  <c r="T73"/>
  <c r="C73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C70"/>
  <c r="D244" l="1"/>
  <c r="C176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C38"/>
  <c r="U338" l="1"/>
  <c r="U348" s="1"/>
  <c r="T338"/>
  <c r="T348" s="1"/>
  <c r="S338"/>
  <c r="S348" s="1"/>
  <c r="R338"/>
  <c r="R348" s="1"/>
  <c r="Q338"/>
  <c r="Q348" s="1"/>
  <c r="P338"/>
  <c r="P348" s="1"/>
  <c r="O338"/>
  <c r="O348" s="1"/>
  <c r="N338"/>
  <c r="N348" s="1"/>
  <c r="M338"/>
  <c r="M348" s="1"/>
  <c r="L338"/>
  <c r="L348" s="1"/>
  <c r="K338"/>
  <c r="K348" s="1"/>
  <c r="J338"/>
  <c r="J348" s="1"/>
  <c r="I338"/>
  <c r="I348" s="1"/>
  <c r="H338"/>
  <c r="H348" s="1"/>
  <c r="G338"/>
  <c r="G348" s="1"/>
  <c r="F338"/>
  <c r="F348" s="1"/>
  <c r="E338"/>
  <c r="E348" s="1"/>
  <c r="D338"/>
  <c r="D348" s="1"/>
  <c r="C338"/>
  <c r="C348" s="1"/>
  <c r="U302"/>
  <c r="U313" s="1"/>
  <c r="T302"/>
  <c r="T313" s="1"/>
  <c r="S302"/>
  <c r="S313" s="1"/>
  <c r="R302"/>
  <c r="R313" s="1"/>
  <c r="Q302"/>
  <c r="Q313" s="1"/>
  <c r="P302"/>
  <c r="P313" s="1"/>
  <c r="O302"/>
  <c r="O313" s="1"/>
  <c r="N302"/>
  <c r="N313" s="1"/>
  <c r="M302"/>
  <c r="M313" s="1"/>
  <c r="L302"/>
  <c r="L313" s="1"/>
  <c r="K302"/>
  <c r="K313" s="1"/>
  <c r="J302"/>
  <c r="J313" s="1"/>
  <c r="I302"/>
  <c r="I313" s="1"/>
  <c r="H302"/>
  <c r="H313" s="1"/>
  <c r="G302"/>
  <c r="G313" s="1"/>
  <c r="F302"/>
  <c r="F313" s="1"/>
  <c r="E302"/>
  <c r="E313" s="1"/>
  <c r="D302"/>
  <c r="D313" s="1"/>
  <c r="C302"/>
  <c r="C313" s="1"/>
  <c r="U268"/>
  <c r="T268"/>
  <c r="S268"/>
  <c r="R268"/>
  <c r="Q268"/>
  <c r="P268"/>
  <c r="O268"/>
  <c r="N268"/>
  <c r="M268"/>
  <c r="L268"/>
  <c r="K268"/>
  <c r="J268"/>
  <c r="I268"/>
  <c r="H268"/>
  <c r="G268"/>
  <c r="F268"/>
  <c r="E268"/>
  <c r="D268"/>
  <c r="D278" s="1"/>
  <c r="C268"/>
  <c r="C278" s="1"/>
  <c r="E363"/>
  <c r="U240"/>
  <c r="T240"/>
  <c r="S240"/>
  <c r="R240"/>
  <c r="Q240"/>
  <c r="P240"/>
  <c r="O240"/>
  <c r="N240"/>
  <c r="M240"/>
  <c r="L240"/>
  <c r="K240"/>
  <c r="J240"/>
  <c r="I240"/>
  <c r="H240"/>
  <c r="G240"/>
  <c r="F240"/>
  <c r="E240"/>
  <c r="U234"/>
  <c r="T234"/>
  <c r="S234"/>
  <c r="R234"/>
  <c r="Q234"/>
  <c r="P234"/>
  <c r="O234"/>
  <c r="N234"/>
  <c r="M234"/>
  <c r="L234"/>
  <c r="K234"/>
  <c r="J234"/>
  <c r="I234"/>
  <c r="H234"/>
  <c r="G234"/>
  <c r="F234"/>
  <c r="E234"/>
  <c r="C234"/>
  <c r="C244" s="1"/>
  <c r="U199"/>
  <c r="U210" s="1"/>
  <c r="T199"/>
  <c r="T210" s="1"/>
  <c r="S199"/>
  <c r="S210" s="1"/>
  <c r="R199"/>
  <c r="R210" s="1"/>
  <c r="Q199"/>
  <c r="Q210" s="1"/>
  <c r="P199"/>
  <c r="P210" s="1"/>
  <c r="O199"/>
  <c r="O210" s="1"/>
  <c r="N199"/>
  <c r="N210" s="1"/>
  <c r="M199"/>
  <c r="M210" s="1"/>
  <c r="L199"/>
  <c r="L210" s="1"/>
  <c r="K199"/>
  <c r="K210" s="1"/>
  <c r="J199"/>
  <c r="J210" s="1"/>
  <c r="I199"/>
  <c r="I210" s="1"/>
  <c r="H199"/>
  <c r="H210" s="1"/>
  <c r="G199"/>
  <c r="G210" s="1"/>
  <c r="F199"/>
  <c r="F210" s="1"/>
  <c r="E199"/>
  <c r="E210" s="1"/>
  <c r="D199"/>
  <c r="D210" s="1"/>
  <c r="C199"/>
  <c r="C210" s="1"/>
  <c r="U166"/>
  <c r="U176" s="1"/>
  <c r="T166"/>
  <c r="T176" s="1"/>
  <c r="S166"/>
  <c r="S176" s="1"/>
  <c r="R166"/>
  <c r="R176" s="1"/>
  <c r="Q166"/>
  <c r="Q176" s="1"/>
  <c r="P166"/>
  <c r="P176" s="1"/>
  <c r="O166"/>
  <c r="O176" s="1"/>
  <c r="N166"/>
  <c r="N176" s="1"/>
  <c r="M166"/>
  <c r="M176" s="1"/>
  <c r="L166"/>
  <c r="L176" s="1"/>
  <c r="K166"/>
  <c r="K176" s="1"/>
  <c r="J166"/>
  <c r="J176" s="1"/>
  <c r="I166"/>
  <c r="I176" s="1"/>
  <c r="H166"/>
  <c r="H176" s="1"/>
  <c r="G166"/>
  <c r="G176" s="1"/>
  <c r="F166"/>
  <c r="F176" s="1"/>
  <c r="E166"/>
  <c r="E176" s="1"/>
  <c r="D166"/>
  <c r="D176" s="1"/>
  <c r="U132"/>
  <c r="T132"/>
  <c r="S132"/>
  <c r="R132"/>
  <c r="Q132"/>
  <c r="P132"/>
  <c r="O132"/>
  <c r="N132"/>
  <c r="M132"/>
  <c r="L132"/>
  <c r="K132"/>
  <c r="J132"/>
  <c r="I132"/>
  <c r="H132"/>
  <c r="G132"/>
  <c r="F132"/>
  <c r="E132"/>
  <c r="D143"/>
  <c r="C132"/>
  <c r="C143" s="1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C74" s="1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C39" s="1"/>
  <c r="E108" l="1"/>
  <c r="G108"/>
  <c r="I108"/>
  <c r="K108"/>
  <c r="M108"/>
  <c r="O108"/>
  <c r="Q108"/>
  <c r="S108"/>
  <c r="U108"/>
  <c r="E74"/>
  <c r="G74"/>
  <c r="I74"/>
  <c r="K74"/>
  <c r="M74"/>
  <c r="O74"/>
  <c r="Q74"/>
  <c r="S74"/>
  <c r="U74"/>
  <c r="C108"/>
  <c r="F143"/>
  <c r="H143"/>
  <c r="J143"/>
  <c r="L143"/>
  <c r="N143"/>
  <c r="P143"/>
  <c r="R143"/>
  <c r="T143"/>
  <c r="F244"/>
  <c r="H244"/>
  <c r="J244"/>
  <c r="L244"/>
  <c r="N244"/>
  <c r="P244"/>
  <c r="R244"/>
  <c r="T244"/>
  <c r="E278"/>
  <c r="G278"/>
  <c r="I278"/>
  <c r="K278"/>
  <c r="M278"/>
  <c r="O278"/>
  <c r="Q278"/>
  <c r="S278"/>
  <c r="U278"/>
  <c r="D74"/>
  <c r="F74"/>
  <c r="H74"/>
  <c r="J74"/>
  <c r="L74"/>
  <c r="N74"/>
  <c r="P74"/>
  <c r="R74"/>
  <c r="T74"/>
  <c r="D108"/>
  <c r="F108"/>
  <c r="H108"/>
  <c r="J108"/>
  <c r="L108"/>
  <c r="N108"/>
  <c r="P108"/>
  <c r="R108"/>
  <c r="T108"/>
  <c r="E143"/>
  <c r="G143"/>
  <c r="I143"/>
  <c r="K143"/>
  <c r="M143"/>
  <c r="O143"/>
  <c r="Q143"/>
  <c r="S143"/>
  <c r="U143"/>
  <c r="E244"/>
  <c r="G244"/>
  <c r="I244"/>
  <c r="K244"/>
  <c r="M244"/>
  <c r="O244"/>
  <c r="Q244"/>
  <c r="S244"/>
  <c r="U244"/>
  <c r="F278"/>
  <c r="H278"/>
  <c r="J278"/>
  <c r="L278"/>
  <c r="N278"/>
  <c r="P278"/>
  <c r="R278"/>
  <c r="T278"/>
  <c r="U39"/>
  <c r="S39"/>
  <c r="Q39"/>
  <c r="O39"/>
  <c r="M39"/>
  <c r="K39"/>
  <c r="I39"/>
  <c r="G39"/>
  <c r="E39"/>
  <c r="T39"/>
  <c r="R39"/>
  <c r="P39"/>
  <c r="N39"/>
  <c r="L39"/>
  <c r="J39"/>
  <c r="H39"/>
  <c r="F39"/>
  <c r="D39"/>
  <c r="G363"/>
  <c r="I363"/>
  <c r="G356" l="1"/>
  <c r="G357" s="1"/>
  <c r="F356"/>
  <c r="F357" s="1"/>
  <c r="O356"/>
  <c r="O357" s="1"/>
  <c r="N356"/>
  <c r="N357" s="1"/>
  <c r="R356"/>
  <c r="R357" s="1"/>
  <c r="J356"/>
  <c r="J357" s="1"/>
  <c r="K356"/>
  <c r="K357" s="1"/>
  <c r="C356"/>
  <c r="C357" s="1"/>
  <c r="S356"/>
  <c r="S357" s="1"/>
  <c r="T356"/>
  <c r="T357" s="1"/>
  <c r="P356"/>
  <c r="P357" s="1"/>
  <c r="L356"/>
  <c r="L357" s="1"/>
  <c r="H356"/>
  <c r="H357" s="1"/>
  <c r="D356"/>
  <c r="D357" s="1"/>
  <c r="M356"/>
  <c r="M357" s="1"/>
  <c r="I356"/>
  <c r="I357" s="1"/>
  <c r="E356"/>
  <c r="E357" s="1"/>
  <c r="Q356"/>
  <c r="Q357" s="1"/>
  <c r="C358" l="1"/>
  <c r="E358"/>
</calcChain>
</file>

<file path=xl/sharedStrings.xml><?xml version="1.0" encoding="utf-8"?>
<sst xmlns="http://schemas.openxmlformats.org/spreadsheetml/2006/main" count="981" uniqueCount="203">
  <si>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</si>
  <si>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</si>
  <si>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</si>
  <si>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</si>
  <si>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</si>
  <si>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</si>
  <si>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</si>
  <si>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</si>
  <si>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</si>
  <si>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</si>
  <si>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</si>
  <si>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</si>
  <si>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</si>
  <si>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</si>
  <si>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</si>
  <si>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</si>
  <si>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</si>
  <si>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</si>
  <si>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</si>
  <si>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</si>
  <si>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</si>
  <si>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</si>
  <si>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</si>
  <si>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</si>
  <si>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</si>
  <si>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54-4г-2020</t>
  </si>
  <si>
    <t>Каша гречневая рассыпчатая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</si>
  <si>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</si>
  <si>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</si>
  <si>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</si>
  <si>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</si>
  <si>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</si>
  <si>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</si>
  <si>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</si>
  <si>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54-22м-2020</t>
  </si>
  <si>
    <t>Рагу из курицы</t>
  </si>
  <si>
    <t>54-21гн-2020</t>
  </si>
  <si>
    <t>Какао с молоком</t>
  </si>
  <si>
    <t>54-13з-2020</t>
  </si>
  <si>
    <t>54-1г-2020</t>
  </si>
  <si>
    <t>Макароны отварные</t>
  </si>
  <si>
    <t xml:space="preserve">54-2м-2020 </t>
  </si>
  <si>
    <t>54-3гн-2020</t>
  </si>
  <si>
    <t>Чай с лимоном и сахаром</t>
  </si>
  <si>
    <t>54-11г-2020</t>
  </si>
  <si>
    <t>Картофельное пюре</t>
  </si>
  <si>
    <t>54-2гн-2020</t>
  </si>
  <si>
    <t>Чай с сахаром</t>
  </si>
  <si>
    <t>54-6г-2020</t>
  </si>
  <si>
    <t>Рис отварной</t>
  </si>
  <si>
    <t>54-16з-2020</t>
  </si>
  <si>
    <t>Винегрет с растительным маслом</t>
  </si>
  <si>
    <t>54-23гн-2020</t>
  </si>
  <si>
    <t>Кофейный напиток с молоком</t>
  </si>
  <si>
    <t>54-12м-2020</t>
  </si>
  <si>
    <t>54-10в-2020</t>
  </si>
  <si>
    <t>Булочка ванильная</t>
  </si>
  <si>
    <t>Горошница</t>
  </si>
  <si>
    <t>54-7р-2020</t>
  </si>
  <si>
    <t>Рыба припущенная в молоко</t>
  </si>
  <si>
    <t>Салат из свеклы отварной с растительным маслом</t>
  </si>
  <si>
    <t>150/50</t>
  </si>
  <si>
    <t>Согласовано</t>
  </si>
  <si>
    <t>Утверждено</t>
  </si>
  <si>
    <t>Сушка простая</t>
  </si>
  <si>
    <t>54-13к-2020</t>
  </si>
  <si>
    <t>Каша вязкая молочная пшеничная</t>
  </si>
  <si>
    <t>54-1гн-2020</t>
  </si>
  <si>
    <t>Чай без сахара</t>
  </si>
  <si>
    <t>1 день, 1 неделя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</si>
  <si>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</si>
  <si>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</si>
  <si>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</si>
  <si>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</si>
  <si>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</si>
  <si>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</si>
  <si>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</si>
  <si>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</si>
  <si>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</si>
  <si>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</si>
  <si>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ИТОГО ПО  МЕНЮ</t>
  </si>
  <si>
    <t>ном.рец №174</t>
  </si>
  <si>
    <t>160/60</t>
  </si>
  <si>
    <t>40/60</t>
  </si>
  <si>
    <t>Тефтели мясные из говядины, полуфабрикат в соусе</t>
  </si>
  <si>
    <t>60/40</t>
  </si>
  <si>
    <t>70/30</t>
  </si>
  <si>
    <t>Завтрак</t>
  </si>
  <si>
    <t>Обед</t>
  </si>
  <si>
    <t>Итого за Обед</t>
  </si>
  <si>
    <t>Полдник</t>
  </si>
  <si>
    <t>Пряник</t>
  </si>
  <si>
    <t>Итого за Полдник</t>
  </si>
  <si>
    <t>Ужин</t>
  </si>
  <si>
    <t>54-1хн-2020</t>
  </si>
  <si>
    <t>Компот из смеси сухофруктов</t>
  </si>
  <si>
    <t>Ряженка 2.5%</t>
  </si>
  <si>
    <t>Итого за Ужин</t>
  </si>
  <si>
    <t>2 день, 1 неделя</t>
  </si>
  <si>
    <t>54-1з-2020</t>
  </si>
  <si>
    <t>Сыр твердых сортов в нарезке</t>
  </si>
  <si>
    <t>54-22к-2020</t>
  </si>
  <si>
    <t>Каша жидкая молочная овсяная</t>
  </si>
  <si>
    <t>54-3с-2020</t>
  </si>
  <si>
    <t>Рассольник Ленинградский</t>
  </si>
  <si>
    <t>Вафли с фруктовыми начинками</t>
  </si>
  <si>
    <t>Сок яблочный</t>
  </si>
  <si>
    <t>54-6т-2020</t>
  </si>
  <si>
    <t>54-33хн-2020</t>
  </si>
  <si>
    <t>Напиток апельсиновый</t>
  </si>
  <si>
    <t>Кефир 3.2%</t>
  </si>
  <si>
    <t>3 день, 1 неделя</t>
  </si>
  <si>
    <t>53-19з-2020</t>
  </si>
  <si>
    <t>Масло сливочное (порциями)</t>
  </si>
  <si>
    <t>54-21к-2020</t>
  </si>
  <si>
    <t>Каша вязкая молочная ячневая</t>
  </si>
  <si>
    <t>54-6с-2020</t>
  </si>
  <si>
    <t>Суп картофельный с клецками</t>
  </si>
  <si>
    <t>Сок персиковый</t>
  </si>
  <si>
    <t>4 день, 1 неделя</t>
  </si>
  <si>
    <t>54-11с-2020</t>
  </si>
  <si>
    <t>Суп крестьянский с крупой (крупа рисовая)</t>
  </si>
  <si>
    <t>5 день, 1 неделя</t>
  </si>
  <si>
    <t>54-16к-2020</t>
  </si>
  <si>
    <t>Каша "Дружба"</t>
  </si>
  <si>
    <t>54-8с-2020</t>
  </si>
  <si>
    <t>Суп гороховый</t>
  </si>
  <si>
    <t xml:space="preserve">54-1т-2020                                     </t>
  </si>
  <si>
    <t>Запеканка из творога</t>
  </si>
  <si>
    <t>54-19к-2020</t>
  </si>
  <si>
    <t>Суп молочный с макаронными изделиями</t>
  </si>
  <si>
    <t>завтрак</t>
  </si>
  <si>
    <t>обед</t>
  </si>
  <si>
    <t>полдник</t>
  </si>
  <si>
    <t>ужин</t>
  </si>
  <si>
    <t>75/30</t>
  </si>
  <si>
    <t>Ужин 2</t>
  </si>
  <si>
    <t>Итого за ужин 2</t>
  </si>
  <si>
    <t xml:space="preserve">Ужин 2 </t>
  </si>
  <si>
    <t>451 СПБ 2008</t>
  </si>
  <si>
    <t xml:space="preserve">Пирожок печеный с картошкой </t>
  </si>
  <si>
    <t>Котлета из курицы</t>
  </si>
  <si>
    <t>54-5м-2020</t>
  </si>
  <si>
    <t>Курица тушеная с морковью</t>
  </si>
  <si>
    <t>54-25м-2020</t>
  </si>
  <si>
    <t xml:space="preserve">Итого за ужин 2 </t>
  </si>
  <si>
    <t>Итогоа за ужин 2</t>
  </si>
  <si>
    <t>Молоко сгущенное с сахаром</t>
  </si>
  <si>
    <t>Суп картофельный с вермишелью</t>
  </si>
  <si>
    <t>№ рец. 290</t>
  </si>
  <si>
    <t>Птица тушеная в соусе</t>
  </si>
  <si>
    <t>Борщ</t>
  </si>
  <si>
    <t>7 день, 2 неделя</t>
  </si>
  <si>
    <t>8 день, 2 неделя</t>
  </si>
  <si>
    <t>9 день, 2 неделя</t>
  </si>
  <si>
    <t>10 день, 2 неделя</t>
  </si>
  <si>
    <t>11 день, 2 неделя</t>
  </si>
  <si>
    <t>54-1с-2020</t>
  </si>
  <si>
    <t>Суп щи</t>
  </si>
  <si>
    <t>Пельмени мясные отварные П/Ф</t>
  </si>
  <si>
    <t>Рец. По сборнику</t>
  </si>
  <si>
    <t>7-10 лет</t>
  </si>
  <si>
    <t>Фрукт (яблоко, банан, апельсин)</t>
  </si>
  <si>
    <t>Сырники из творога</t>
  </si>
  <si>
    <t>Т/к №430</t>
  </si>
  <si>
    <t>Чай с сахаром и яблоком</t>
  </si>
  <si>
    <t>Фрукт (апельсин, банан, яблоко)</t>
  </si>
  <si>
    <t>Плов с куринными грудками</t>
  </si>
  <si>
    <t>Чай-заварка</t>
  </si>
  <si>
    <t xml:space="preserve">Гуляш из говядины </t>
  </si>
  <si>
    <t>Спагетти отварные</t>
  </si>
  <si>
    <t>80/30</t>
  </si>
  <si>
    <t xml:space="preserve">Треугольник П/Ф </t>
  </si>
  <si>
    <t>т/к №296</t>
  </si>
  <si>
    <t>"Ёжики" мясные 2 шт</t>
  </si>
  <si>
    <t>Овощи для салатов (морковь, лук, капуста, картофель) урожай 2024 года</t>
  </si>
  <si>
    <t>т/к №410</t>
  </si>
  <si>
    <t>Кисель</t>
  </si>
  <si>
    <t>№Т/К 272</t>
  </si>
  <si>
    <t xml:space="preserve">Котлета мясная с соусом </t>
  </si>
  <si>
    <t>65/35</t>
  </si>
  <si>
    <t>54-8с</t>
  </si>
  <si>
    <t>54-18к-2020</t>
  </si>
  <si>
    <t>Суп молочный с рисом</t>
  </si>
  <si>
    <t xml:space="preserve">Меню  для организации питания детей в возрасте с 7-10 лет, проживающих в интернате Мензелинского муниципального района на 2 полугодие 2024-2025 учебный год.  </t>
  </si>
  <si>
    <t>54-7К-2020</t>
  </si>
  <si>
    <t>Каша манная</t>
  </si>
  <si>
    <t>№ т/к 41</t>
  </si>
  <si>
    <t>Салат из отварной моркови с яблоками и растительным маслом</t>
  </si>
  <si>
    <t>№ Т/К 102</t>
  </si>
  <si>
    <t>Оладушек П/Ф (35гр) 1 шт</t>
  </si>
  <si>
    <t>Макароны отварные с сыром</t>
  </si>
  <si>
    <t>№Т/К 33</t>
  </si>
  <si>
    <t>Свекла отварная (порциями)</t>
  </si>
  <si>
    <t>№ Т/к 15</t>
  </si>
  <si>
    <t>Морковь отварная порциями</t>
  </si>
  <si>
    <t>№ Т/к 40</t>
  </si>
  <si>
    <t>Салат картофельный с морковью, зеленым горошком и растительным маслом</t>
  </si>
  <si>
    <t>54-10В</t>
  </si>
  <si>
    <t>54-9г</t>
  </si>
  <si>
    <t>Рагу из овощей</t>
  </si>
  <si>
    <t>№ т/к 51</t>
  </si>
  <si>
    <t>Горошек зеленый (консерв) с растительным маслом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</si>
</sst>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0" fillId="0" borderId="0" xfId="0" applyNumberFormat="1" applyFill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9" fillId="0" borderId="1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" fillId="0" borderId="0" xfId="0" applyFont="1" applyFill="1"/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2" fontId="0" fillId="0" borderId="1" xfId="0" applyNumberFormat="1" applyBorder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67"/>
  <sheetViews>
    <sheetView tabSelected="1" topLeftCell="A337" zoomScaleNormal="100" workbookViewId="0">
      <selection activeCell="F358" sqref="F358"/>
    </sheetView>
  </sheetViews>
  <sheetFormatPr defaultRowHeight="15"/>
  <cols>
    <col min="1" max="1" width="12.7109375" customWidth="1"/>
    <col min="2" max="2" width="27.7109375" customWidth="1"/>
    <col min="3" max="5" width="7.140625" customWidth="1"/>
    <col min="6" max="6" width="8.85546875" customWidth="1"/>
    <col min="7" max="7" width="8" style="35" customWidth="1"/>
    <col min="8" max="11" width="7.140625" customWidth="1"/>
    <col min="12" max="12" width="7.5703125" customWidth="1"/>
    <col min="13" max="14" width="8" customWidth="1"/>
    <col min="15" max="15" width="7.140625" customWidth="1"/>
    <col min="16" max="16" width="8.7109375" customWidth="1"/>
    <col min="17" max="22" width="7.140625" customWidth="1"/>
  </cols>
  <sheetData>
    <row r="1" spans="1:21">
      <c r="A1" s="71" t="s">
        <v>62</v>
      </c>
      <c r="B1" s="72"/>
      <c r="O1" s="73" t="s">
        <v>63</v>
      </c>
      <c r="P1" s="74"/>
      <c r="Q1" s="74"/>
      <c r="R1" s="74"/>
      <c r="S1" s="74"/>
      <c r="T1" s="74"/>
      <c r="U1" s="74"/>
    </row>
    <row r="2" spans="1:21" ht="15" customHeight="1">
      <c r="A2" s="75"/>
      <c r="B2" s="76"/>
      <c r="C2" s="76"/>
      <c r="D2" s="76"/>
      <c r="E2" s="76"/>
      <c r="F2" s="76"/>
      <c r="G2" s="76"/>
      <c r="O2" s="77"/>
      <c r="P2" s="78"/>
      <c r="Q2" s="78"/>
      <c r="R2" s="78"/>
      <c r="S2" s="78"/>
      <c r="T2" s="78"/>
      <c r="U2" s="78"/>
    </row>
    <row r="3" spans="1:21">
      <c r="A3" s="71"/>
      <c r="B3" s="72"/>
      <c r="C3" s="72"/>
      <c r="D3" s="72"/>
      <c r="E3" s="72"/>
      <c r="F3" s="72"/>
      <c r="G3" s="72"/>
      <c r="O3" s="73"/>
      <c r="P3" s="74"/>
      <c r="Q3" s="74"/>
      <c r="R3" s="74"/>
      <c r="S3" s="74"/>
      <c r="T3" s="74"/>
      <c r="U3" s="74"/>
    </row>
    <row r="5" spans="1:21">
      <c r="A5" s="79" t="s">
        <v>184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</row>
    <row r="6" spans="1:21">
      <c r="A6" s="19"/>
      <c r="B6" s="19"/>
      <c r="C6" s="19"/>
      <c r="D6" s="19"/>
      <c r="E6" s="19"/>
      <c r="F6" s="19"/>
      <c r="G6" s="36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18.75">
      <c r="A7" s="81" t="s">
        <v>69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</row>
    <row r="8" spans="1:21" ht="15.75">
      <c r="A8" s="56" t="s">
        <v>0</v>
      </c>
      <c r="B8" s="56" t="s">
        <v>72</v>
      </c>
      <c r="C8" s="82" t="s">
        <v>1</v>
      </c>
      <c r="D8" s="84" t="s">
        <v>73</v>
      </c>
      <c r="E8" s="85"/>
      <c r="F8" s="86"/>
      <c r="G8" s="66" t="s">
        <v>5</v>
      </c>
      <c r="H8" s="87" t="s">
        <v>70</v>
      </c>
      <c r="I8" s="87"/>
      <c r="J8" s="87"/>
      <c r="K8" s="87"/>
      <c r="L8" s="87"/>
      <c r="M8" s="87" t="s">
        <v>71</v>
      </c>
      <c r="N8" s="87"/>
      <c r="O8" s="87"/>
      <c r="P8" s="87"/>
      <c r="Q8" s="87"/>
      <c r="R8" s="87"/>
      <c r="S8" s="87"/>
      <c r="T8" s="87"/>
      <c r="U8" s="87"/>
    </row>
    <row r="9" spans="1:21" ht="30">
      <c r="A9" s="56"/>
      <c r="B9" s="56"/>
      <c r="C9" s="83"/>
      <c r="D9" s="9" t="s">
        <v>2</v>
      </c>
      <c r="E9" s="10" t="s">
        <v>3</v>
      </c>
      <c r="F9" s="10" t="s">
        <v>4</v>
      </c>
      <c r="G9" s="67"/>
      <c r="H9" s="17" t="s">
        <v>6</v>
      </c>
      <c r="I9" s="17" t="s">
        <v>7</v>
      </c>
      <c r="J9" s="17" t="s">
        <v>8</v>
      </c>
      <c r="K9" s="17" t="s">
        <v>9</v>
      </c>
      <c r="L9" s="17" t="s">
        <v>10</v>
      </c>
      <c r="M9" s="17" t="s">
        <v>11</v>
      </c>
      <c r="N9" s="17" t="s">
        <v>12</v>
      </c>
      <c r="O9" s="17" t="s">
        <v>13</v>
      </c>
      <c r="P9" s="17" t="s">
        <v>14</v>
      </c>
      <c r="Q9" s="17" t="s">
        <v>15</v>
      </c>
      <c r="R9" s="17" t="s">
        <v>16</v>
      </c>
      <c r="S9" s="17" t="s">
        <v>17</v>
      </c>
      <c r="T9" s="17" t="s">
        <v>18</v>
      </c>
      <c r="U9" s="17" t="s">
        <v>19</v>
      </c>
    </row>
    <row r="10" spans="1:21">
      <c r="A10" s="2"/>
      <c r="B10" s="2"/>
      <c r="C10" s="17" t="s">
        <v>20</v>
      </c>
      <c r="D10" s="17" t="s">
        <v>20</v>
      </c>
      <c r="E10" s="17" t="s">
        <v>20</v>
      </c>
      <c r="F10" s="17" t="s">
        <v>20</v>
      </c>
      <c r="G10" s="37" t="s">
        <v>21</v>
      </c>
      <c r="H10" s="17" t="s">
        <v>22</v>
      </c>
      <c r="I10" s="17" t="s">
        <v>22</v>
      </c>
      <c r="J10" s="17" t="s">
        <v>23</v>
      </c>
      <c r="K10" s="17" t="s">
        <v>24</v>
      </c>
      <c r="L10" s="17" t="s">
        <v>22</v>
      </c>
      <c r="M10" s="17" t="s">
        <v>22</v>
      </c>
      <c r="N10" s="17" t="s">
        <v>22</v>
      </c>
      <c r="O10" s="17" t="s">
        <v>22</v>
      </c>
      <c r="P10" s="17" t="s">
        <v>22</v>
      </c>
      <c r="Q10" s="17" t="s">
        <v>22</v>
      </c>
      <c r="R10" s="17" t="s">
        <v>22</v>
      </c>
      <c r="S10" s="17" t="s">
        <v>24</v>
      </c>
      <c r="T10" s="17" t="s">
        <v>24</v>
      </c>
      <c r="U10" s="17" t="s">
        <v>24</v>
      </c>
    </row>
    <row r="11" spans="1:21">
      <c r="A11" s="3"/>
      <c r="B11" s="2" t="s">
        <v>87</v>
      </c>
      <c r="C11" s="3"/>
      <c r="D11" s="3"/>
      <c r="E11" s="3"/>
      <c r="F11" s="3"/>
      <c r="G11" s="2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6.5" customHeight="1">
      <c r="A12" s="6" t="s">
        <v>185</v>
      </c>
      <c r="B12" s="6" t="s">
        <v>186</v>
      </c>
      <c r="C12" s="16">
        <v>150</v>
      </c>
      <c r="D12" s="16">
        <v>6.16</v>
      </c>
      <c r="E12" s="16">
        <v>3.72</v>
      </c>
      <c r="F12" s="16">
        <v>27.84</v>
      </c>
      <c r="G12" s="32">
        <v>169.5</v>
      </c>
      <c r="H12" s="16">
        <v>0.05</v>
      </c>
      <c r="I12" s="16">
        <v>0.09</v>
      </c>
      <c r="J12" s="16">
        <v>13.5</v>
      </c>
      <c r="K12" s="16">
        <v>0</v>
      </c>
      <c r="L12" s="16">
        <v>0</v>
      </c>
      <c r="M12" s="16">
        <v>122</v>
      </c>
      <c r="N12" s="16">
        <v>167</v>
      </c>
      <c r="O12" s="16">
        <v>153</v>
      </c>
      <c r="P12" s="16">
        <v>18</v>
      </c>
      <c r="Q12" s="16">
        <v>121</v>
      </c>
      <c r="R12" s="16">
        <v>0.4</v>
      </c>
      <c r="S12" s="16">
        <v>13.5</v>
      </c>
      <c r="T12" s="16">
        <v>1.3</v>
      </c>
      <c r="U12" s="16">
        <v>24</v>
      </c>
    </row>
    <row r="13" spans="1:21" ht="28.5" customHeight="1">
      <c r="A13" s="16" t="s">
        <v>52</v>
      </c>
      <c r="B13" s="16" t="s">
        <v>53</v>
      </c>
      <c r="C13" s="16">
        <v>200</v>
      </c>
      <c r="D13" s="16">
        <v>3.9</v>
      </c>
      <c r="E13" s="16">
        <v>2.9</v>
      </c>
      <c r="F13" s="16">
        <v>11.2</v>
      </c>
      <c r="G13" s="32">
        <v>86</v>
      </c>
      <c r="H13" s="16">
        <v>0.03</v>
      </c>
      <c r="I13" s="16">
        <v>0.13</v>
      </c>
      <c r="J13" s="16">
        <v>13.29</v>
      </c>
      <c r="K13" s="16">
        <v>0</v>
      </c>
      <c r="L13" s="16">
        <v>0.52</v>
      </c>
      <c r="M13" s="16">
        <v>38.549999999999997</v>
      </c>
      <c r="N13" s="16">
        <v>183.98</v>
      </c>
      <c r="O13" s="16">
        <v>148.32</v>
      </c>
      <c r="P13" s="16">
        <v>30.67</v>
      </c>
      <c r="Q13" s="16">
        <v>106.79</v>
      </c>
      <c r="R13" s="16">
        <v>1.06</v>
      </c>
      <c r="S13" s="16">
        <v>9</v>
      </c>
      <c r="T13" s="16">
        <v>1.76</v>
      </c>
      <c r="U13" s="16">
        <v>20</v>
      </c>
    </row>
    <row r="14" spans="1:21" ht="18" customHeight="1">
      <c r="A14" s="16" t="s">
        <v>29</v>
      </c>
      <c r="B14" s="16" t="s">
        <v>30</v>
      </c>
      <c r="C14" s="16">
        <v>40</v>
      </c>
      <c r="D14" s="16">
        <v>2.2999999999999998</v>
      </c>
      <c r="E14" s="16">
        <v>0.2</v>
      </c>
      <c r="F14" s="16">
        <v>14.8</v>
      </c>
      <c r="G14" s="32">
        <v>70.3</v>
      </c>
      <c r="H14" s="16">
        <v>0.03</v>
      </c>
      <c r="I14" s="16">
        <v>0.01</v>
      </c>
      <c r="J14" s="16">
        <v>0</v>
      </c>
      <c r="K14" s="16">
        <v>0</v>
      </c>
      <c r="L14" s="16">
        <v>0</v>
      </c>
      <c r="M14" s="16">
        <v>149.69999999999999</v>
      </c>
      <c r="N14" s="16">
        <v>27.9</v>
      </c>
      <c r="O14" s="16">
        <v>6</v>
      </c>
      <c r="P14" s="16">
        <v>4.2</v>
      </c>
      <c r="Q14" s="16">
        <v>19.5</v>
      </c>
      <c r="R14" s="16">
        <v>0.33</v>
      </c>
      <c r="S14" s="16">
        <v>0.96</v>
      </c>
      <c r="T14" s="16">
        <v>1.8</v>
      </c>
      <c r="U14" s="16">
        <v>4.3499999999999996</v>
      </c>
    </row>
    <row r="15" spans="1:21" ht="25.5" customHeight="1">
      <c r="A15" s="16" t="s">
        <v>29</v>
      </c>
      <c r="B15" s="6" t="s">
        <v>162</v>
      </c>
      <c r="C15" s="16">
        <v>100</v>
      </c>
      <c r="D15" s="16">
        <v>0.4</v>
      </c>
      <c r="E15" s="16">
        <v>0.4</v>
      </c>
      <c r="F15" s="16">
        <v>9.8000000000000007</v>
      </c>
      <c r="G15" s="32">
        <v>44.4</v>
      </c>
      <c r="H15" s="16">
        <v>0.03</v>
      </c>
      <c r="I15" s="16">
        <v>0.02</v>
      </c>
      <c r="J15" s="16">
        <v>5</v>
      </c>
      <c r="K15" s="16">
        <v>0</v>
      </c>
      <c r="L15" s="16">
        <v>10</v>
      </c>
      <c r="M15" s="16">
        <v>26</v>
      </c>
      <c r="N15" s="16">
        <v>278</v>
      </c>
      <c r="O15" s="16">
        <v>16</v>
      </c>
      <c r="P15" s="16">
        <v>9</v>
      </c>
      <c r="Q15" s="16">
        <v>11</v>
      </c>
      <c r="R15" s="16">
        <v>2.2000000000000002</v>
      </c>
      <c r="S15" s="16">
        <v>2</v>
      </c>
      <c r="T15" s="16">
        <v>0.3</v>
      </c>
      <c r="U15" s="16">
        <v>8</v>
      </c>
    </row>
    <row r="16" spans="1:21" ht="19.5" customHeight="1">
      <c r="A16" s="16"/>
      <c r="B16" s="7" t="s">
        <v>32</v>
      </c>
      <c r="C16" s="7">
        <f>C12+C13+C14+C15</f>
        <v>490</v>
      </c>
      <c r="D16" s="7">
        <f t="shared" ref="D16:U16" si="0">D12+D13+D14+D15</f>
        <v>12.76</v>
      </c>
      <c r="E16" s="7">
        <f t="shared" si="0"/>
        <v>7.2200000000000006</v>
      </c>
      <c r="F16" s="7">
        <f t="shared" si="0"/>
        <v>63.64</v>
      </c>
      <c r="G16" s="7">
        <f t="shared" si="0"/>
        <v>370.2</v>
      </c>
      <c r="H16" s="7">
        <f t="shared" si="0"/>
        <v>0.14000000000000001</v>
      </c>
      <c r="I16" s="7">
        <f t="shared" si="0"/>
        <v>0.25</v>
      </c>
      <c r="J16" s="7">
        <f t="shared" si="0"/>
        <v>31.79</v>
      </c>
      <c r="K16" s="7">
        <f t="shared" si="0"/>
        <v>0</v>
      </c>
      <c r="L16" s="7">
        <f t="shared" si="0"/>
        <v>10.52</v>
      </c>
      <c r="M16" s="7">
        <f t="shared" si="0"/>
        <v>336.25</v>
      </c>
      <c r="N16" s="7">
        <f t="shared" si="0"/>
        <v>656.88</v>
      </c>
      <c r="O16" s="7">
        <f t="shared" si="0"/>
        <v>323.32</v>
      </c>
      <c r="P16" s="7">
        <f t="shared" si="0"/>
        <v>61.870000000000005</v>
      </c>
      <c r="Q16" s="7">
        <f t="shared" si="0"/>
        <v>258.29000000000002</v>
      </c>
      <c r="R16" s="7">
        <f t="shared" si="0"/>
        <v>3.99</v>
      </c>
      <c r="S16" s="7">
        <f t="shared" si="0"/>
        <v>25.46</v>
      </c>
      <c r="T16" s="7">
        <f t="shared" si="0"/>
        <v>5.16</v>
      </c>
      <c r="U16" s="7">
        <f t="shared" si="0"/>
        <v>56.35</v>
      </c>
    </row>
    <row r="17" spans="1:21" ht="18" customHeight="1">
      <c r="A17" s="16"/>
      <c r="B17" s="7" t="s">
        <v>88</v>
      </c>
      <c r="C17" s="16"/>
      <c r="D17" s="16"/>
      <c r="E17" s="16"/>
      <c r="F17" s="16"/>
      <c r="G17" s="32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ht="40.5" customHeight="1">
      <c r="A18" s="3" t="s">
        <v>187</v>
      </c>
      <c r="B18" s="6" t="s">
        <v>188</v>
      </c>
      <c r="C18" s="3">
        <v>60</v>
      </c>
      <c r="D18" s="27">
        <v>0.6</v>
      </c>
      <c r="E18" s="27">
        <v>5.9</v>
      </c>
      <c r="F18" s="27">
        <v>4.5999999999999996</v>
      </c>
      <c r="G18" s="27">
        <v>74.400000000000006</v>
      </c>
      <c r="H18" s="3">
        <v>0</v>
      </c>
      <c r="I18" s="3">
        <v>0</v>
      </c>
      <c r="J18" s="3">
        <v>0.7</v>
      </c>
      <c r="K18" s="3">
        <v>0</v>
      </c>
      <c r="L18" s="3">
        <v>1.4</v>
      </c>
      <c r="M18" s="3">
        <v>0</v>
      </c>
      <c r="N18" s="3">
        <v>0</v>
      </c>
      <c r="O18" s="3">
        <v>19.100000000000001</v>
      </c>
      <c r="P18" s="3">
        <v>13.6</v>
      </c>
      <c r="Q18" s="3">
        <v>19.600000000000001</v>
      </c>
      <c r="R18" s="3">
        <v>0.8</v>
      </c>
      <c r="S18" s="3">
        <v>0</v>
      </c>
      <c r="T18" s="3">
        <v>0</v>
      </c>
      <c r="U18" s="3">
        <v>0</v>
      </c>
    </row>
    <row r="19" spans="1:21" ht="30.75" customHeight="1">
      <c r="A19" s="33">
        <v>100</v>
      </c>
      <c r="B19" s="29" t="s">
        <v>148</v>
      </c>
      <c r="C19" s="31">
        <v>200</v>
      </c>
      <c r="D19" s="27">
        <v>10.199999999999999</v>
      </c>
      <c r="E19" s="27">
        <v>6.35</v>
      </c>
      <c r="F19" s="27">
        <v>34.200000000000003</v>
      </c>
      <c r="G19" s="27">
        <v>194.4</v>
      </c>
      <c r="H19" s="27">
        <v>0.1</v>
      </c>
      <c r="I19" s="27">
        <v>0</v>
      </c>
      <c r="J19" s="27">
        <v>0.2</v>
      </c>
      <c r="K19" s="27">
        <v>0</v>
      </c>
      <c r="L19" s="27">
        <v>5.3</v>
      </c>
      <c r="M19" s="27">
        <v>0</v>
      </c>
      <c r="N19" s="27">
        <v>0</v>
      </c>
      <c r="O19" s="27">
        <v>19.2</v>
      </c>
      <c r="P19" s="27">
        <v>18.7</v>
      </c>
      <c r="Q19" s="27">
        <v>46.1</v>
      </c>
      <c r="R19" s="27">
        <v>0.9</v>
      </c>
      <c r="S19" s="27">
        <v>0</v>
      </c>
      <c r="T19" s="27">
        <v>0</v>
      </c>
      <c r="U19" s="27">
        <v>0</v>
      </c>
    </row>
    <row r="20" spans="1:21" ht="25.5" customHeight="1">
      <c r="A20" s="16" t="s">
        <v>48</v>
      </c>
      <c r="B20" s="6" t="s">
        <v>57</v>
      </c>
      <c r="C20" s="16">
        <v>150</v>
      </c>
      <c r="D20" s="16">
        <v>3.6</v>
      </c>
      <c r="E20" s="16">
        <v>4.8</v>
      </c>
      <c r="F20" s="16">
        <v>36.4</v>
      </c>
      <c r="G20" s="32">
        <v>203.5</v>
      </c>
      <c r="H20" s="16">
        <v>0.03</v>
      </c>
      <c r="I20" s="16">
        <v>0.02</v>
      </c>
      <c r="J20" s="16">
        <v>18.36</v>
      </c>
      <c r="K20" s="16">
        <v>0.09</v>
      </c>
      <c r="L20" s="16">
        <v>0</v>
      </c>
      <c r="M20" s="16">
        <v>152.80000000000001</v>
      </c>
      <c r="N20" s="16">
        <v>46.55</v>
      </c>
      <c r="O20" s="16">
        <v>106.65</v>
      </c>
      <c r="P20" s="16">
        <v>23.59</v>
      </c>
      <c r="Q20" s="16">
        <v>72.569999999999993</v>
      </c>
      <c r="R20" s="16">
        <v>0.49</v>
      </c>
      <c r="S20" s="16">
        <v>20.76</v>
      </c>
      <c r="T20" s="16">
        <v>7.24</v>
      </c>
      <c r="U20" s="16">
        <v>27.19</v>
      </c>
    </row>
    <row r="21" spans="1:21" ht="26.25" customHeight="1">
      <c r="A21" s="6" t="s">
        <v>81</v>
      </c>
      <c r="B21" s="6" t="s">
        <v>84</v>
      </c>
      <c r="C21" s="13" t="s">
        <v>135</v>
      </c>
      <c r="D21" s="3">
        <v>10.81</v>
      </c>
      <c r="E21" s="3">
        <v>10.4</v>
      </c>
      <c r="F21" s="3">
        <v>8.42</v>
      </c>
      <c r="G21" s="27">
        <v>168.9</v>
      </c>
      <c r="H21" s="3">
        <v>0</v>
      </c>
      <c r="I21" s="3">
        <v>0</v>
      </c>
      <c r="J21" s="3">
        <v>38.450000000000003</v>
      </c>
      <c r="K21" s="3">
        <v>0.01</v>
      </c>
      <c r="L21" s="3">
        <v>1.79</v>
      </c>
      <c r="M21" s="3">
        <v>3</v>
      </c>
      <c r="N21" s="3">
        <v>43</v>
      </c>
      <c r="O21" s="3">
        <v>45.75</v>
      </c>
      <c r="P21" s="3">
        <v>35.130000000000003</v>
      </c>
      <c r="Q21" s="3">
        <v>109</v>
      </c>
      <c r="R21" s="3">
        <v>1.6</v>
      </c>
      <c r="S21" s="3">
        <v>0</v>
      </c>
      <c r="T21" s="3">
        <v>0</v>
      </c>
      <c r="U21" s="3">
        <v>0</v>
      </c>
    </row>
    <row r="22" spans="1:21" ht="19.5" customHeight="1">
      <c r="A22" s="16" t="s">
        <v>27</v>
      </c>
      <c r="B22" s="16" t="s">
        <v>28</v>
      </c>
      <c r="C22" s="16">
        <v>200</v>
      </c>
      <c r="D22" s="16">
        <v>1.6</v>
      </c>
      <c r="E22" s="16">
        <v>1.1000000000000001</v>
      </c>
      <c r="F22" s="16">
        <v>8.6</v>
      </c>
      <c r="G22" s="32">
        <v>50.9</v>
      </c>
      <c r="H22" s="16">
        <v>0.01</v>
      </c>
      <c r="I22" s="16">
        <v>7.0000000000000007E-2</v>
      </c>
      <c r="J22" s="16">
        <v>6.9</v>
      </c>
      <c r="K22" s="16">
        <v>0</v>
      </c>
      <c r="L22" s="16">
        <v>0.3</v>
      </c>
      <c r="M22" s="16">
        <v>19.68</v>
      </c>
      <c r="N22" s="16">
        <v>81.349999999999994</v>
      </c>
      <c r="O22" s="16">
        <v>103.48</v>
      </c>
      <c r="P22" s="16">
        <v>9.92</v>
      </c>
      <c r="Q22" s="16">
        <v>46.33</v>
      </c>
      <c r="R22" s="16">
        <v>0.78</v>
      </c>
      <c r="S22" s="16">
        <v>4.5</v>
      </c>
      <c r="T22" s="16">
        <v>0.88</v>
      </c>
      <c r="U22" s="16">
        <v>10</v>
      </c>
    </row>
    <row r="23" spans="1:21" ht="24" customHeight="1">
      <c r="A23" s="29" t="s">
        <v>189</v>
      </c>
      <c r="B23" s="30" t="s">
        <v>190</v>
      </c>
      <c r="C23" s="31">
        <v>35</v>
      </c>
      <c r="D23" s="3">
        <v>2.5299999999999998</v>
      </c>
      <c r="E23" s="3">
        <v>3.22</v>
      </c>
      <c r="F23" s="3">
        <v>14.75</v>
      </c>
      <c r="G23" s="3">
        <v>103.32</v>
      </c>
      <c r="H23" s="3">
        <v>4.4999999999999998E-2</v>
      </c>
      <c r="I23" s="48">
        <v>0</v>
      </c>
      <c r="J23" s="48">
        <v>0.01</v>
      </c>
      <c r="K23" s="48">
        <v>0</v>
      </c>
      <c r="L23" s="48">
        <v>0.34</v>
      </c>
      <c r="M23" s="48">
        <v>0</v>
      </c>
      <c r="N23" s="48">
        <v>0</v>
      </c>
      <c r="O23" s="3">
        <v>27.61</v>
      </c>
      <c r="P23" s="3">
        <v>6.16</v>
      </c>
      <c r="Q23" s="3">
        <v>36.33</v>
      </c>
      <c r="R23" s="3">
        <v>0.45</v>
      </c>
      <c r="S23" s="48">
        <v>0</v>
      </c>
      <c r="T23" s="48">
        <v>0</v>
      </c>
      <c r="U23" s="48">
        <v>0</v>
      </c>
    </row>
    <row r="24" spans="1:21" ht="19.5" customHeight="1">
      <c r="A24" s="16" t="s">
        <v>29</v>
      </c>
      <c r="B24" s="16" t="s">
        <v>31</v>
      </c>
      <c r="C24" s="16">
        <v>20</v>
      </c>
      <c r="D24" s="16">
        <v>1.3</v>
      </c>
      <c r="E24" s="16">
        <v>0.2</v>
      </c>
      <c r="F24" s="16">
        <v>6.7</v>
      </c>
      <c r="G24" s="32">
        <v>34.200000000000003</v>
      </c>
      <c r="H24" s="16">
        <v>0.04</v>
      </c>
      <c r="I24" s="16">
        <v>0.02</v>
      </c>
      <c r="J24" s="16">
        <v>0</v>
      </c>
      <c r="K24" s="16">
        <v>0</v>
      </c>
      <c r="L24" s="16">
        <v>0</v>
      </c>
      <c r="M24" s="16">
        <v>122</v>
      </c>
      <c r="N24" s="16">
        <v>49</v>
      </c>
      <c r="O24" s="16">
        <v>7</v>
      </c>
      <c r="P24" s="16">
        <v>9.4</v>
      </c>
      <c r="Q24" s="16">
        <v>31.6</v>
      </c>
      <c r="R24" s="16">
        <v>0.78</v>
      </c>
      <c r="S24" s="16">
        <v>0</v>
      </c>
      <c r="T24" s="16">
        <v>6.18</v>
      </c>
      <c r="U24" s="16">
        <v>0</v>
      </c>
    </row>
    <row r="25" spans="1:21" ht="19.5" customHeight="1">
      <c r="A25" s="16"/>
      <c r="B25" s="7" t="s">
        <v>89</v>
      </c>
      <c r="C25" s="7">
        <v>770</v>
      </c>
      <c r="D25" s="7">
        <f>D18+D19+D20+D21+D22+D23+D24</f>
        <v>30.640000000000004</v>
      </c>
      <c r="E25" s="7">
        <f t="shared" ref="E25:U25" si="1">E18+E19+E20+E21+E22+E23+E24</f>
        <v>31.970000000000002</v>
      </c>
      <c r="F25" s="7">
        <f t="shared" si="1"/>
        <v>113.67</v>
      </c>
      <c r="G25" s="7">
        <f t="shared" si="1"/>
        <v>829.62000000000012</v>
      </c>
      <c r="H25" s="7">
        <f t="shared" si="1"/>
        <v>0.22500000000000001</v>
      </c>
      <c r="I25" s="7">
        <f t="shared" si="1"/>
        <v>0.11000000000000001</v>
      </c>
      <c r="J25" s="7">
        <f t="shared" si="1"/>
        <v>64.62</v>
      </c>
      <c r="K25" s="7">
        <f t="shared" si="1"/>
        <v>9.9999999999999992E-2</v>
      </c>
      <c r="L25" s="7">
        <f t="shared" si="1"/>
        <v>9.129999999999999</v>
      </c>
      <c r="M25" s="7">
        <f t="shared" si="1"/>
        <v>297.48</v>
      </c>
      <c r="N25" s="7">
        <f t="shared" si="1"/>
        <v>219.89999999999998</v>
      </c>
      <c r="O25" s="7">
        <f t="shared" si="1"/>
        <v>328.79</v>
      </c>
      <c r="P25" s="7">
        <f t="shared" si="1"/>
        <v>116.50000000000001</v>
      </c>
      <c r="Q25" s="7">
        <f t="shared" si="1"/>
        <v>361.53</v>
      </c>
      <c r="R25" s="7">
        <f t="shared" si="1"/>
        <v>5.8000000000000007</v>
      </c>
      <c r="S25" s="7">
        <f t="shared" si="1"/>
        <v>25.26</v>
      </c>
      <c r="T25" s="7">
        <f t="shared" si="1"/>
        <v>14.3</v>
      </c>
      <c r="U25" s="7">
        <f t="shared" si="1"/>
        <v>37.19</v>
      </c>
    </row>
    <row r="26" spans="1:21" ht="19.5" customHeight="1">
      <c r="A26" s="16"/>
      <c r="B26" s="7" t="s">
        <v>90</v>
      </c>
      <c r="C26" s="16"/>
      <c r="D26" s="16"/>
      <c r="E26" s="16"/>
      <c r="F26" s="16"/>
      <c r="G26" s="32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1:21" ht="19.5" customHeight="1">
      <c r="A27" s="16" t="s">
        <v>29</v>
      </c>
      <c r="B27" s="6" t="s">
        <v>118</v>
      </c>
      <c r="C27" s="16">
        <v>200</v>
      </c>
      <c r="D27" s="16">
        <v>0.6</v>
      </c>
      <c r="E27" s="16">
        <v>0</v>
      </c>
      <c r="F27" s="16">
        <v>33</v>
      </c>
      <c r="G27" s="32">
        <v>134.4</v>
      </c>
      <c r="H27" s="16">
        <v>0.03</v>
      </c>
      <c r="I27" s="16">
        <v>0.06</v>
      </c>
      <c r="J27" s="16">
        <v>60</v>
      </c>
      <c r="K27" s="16">
        <v>0</v>
      </c>
      <c r="L27" s="16">
        <v>5</v>
      </c>
      <c r="M27" s="16">
        <v>9</v>
      </c>
      <c r="N27" s="16">
        <v>252</v>
      </c>
      <c r="O27" s="16">
        <v>9</v>
      </c>
      <c r="P27" s="16">
        <v>21</v>
      </c>
      <c r="Q27" s="16">
        <v>26</v>
      </c>
      <c r="R27" s="16">
        <v>0.3</v>
      </c>
      <c r="S27" s="16">
        <v>0</v>
      </c>
      <c r="T27" s="16">
        <v>0</v>
      </c>
      <c r="U27" s="16">
        <v>0</v>
      </c>
    </row>
    <row r="28" spans="1:21" ht="19.5" customHeight="1">
      <c r="A28" s="16" t="s">
        <v>29</v>
      </c>
      <c r="B28" s="16" t="s">
        <v>91</v>
      </c>
      <c r="C28" s="16">
        <v>30</v>
      </c>
      <c r="D28" s="16">
        <v>1.8</v>
      </c>
      <c r="E28" s="16">
        <v>1.4</v>
      </c>
      <c r="F28" s="16">
        <v>22.5</v>
      </c>
      <c r="G28" s="32">
        <v>109.8</v>
      </c>
      <c r="H28" s="16">
        <v>0.02</v>
      </c>
      <c r="I28" s="16">
        <v>0.01</v>
      </c>
      <c r="J28" s="16">
        <v>0</v>
      </c>
      <c r="K28" s="16">
        <v>0</v>
      </c>
      <c r="L28" s="16">
        <v>0</v>
      </c>
      <c r="M28" s="16">
        <v>0.6</v>
      </c>
      <c r="N28" s="16">
        <v>21.3</v>
      </c>
      <c r="O28" s="16">
        <v>3.3</v>
      </c>
      <c r="P28" s="16">
        <v>2.7</v>
      </c>
      <c r="Q28" s="16">
        <v>15</v>
      </c>
      <c r="R28" s="16">
        <v>0.24</v>
      </c>
      <c r="S28" s="16">
        <v>0</v>
      </c>
      <c r="T28" s="16">
        <v>0</v>
      </c>
      <c r="U28" s="16">
        <v>0</v>
      </c>
    </row>
    <row r="29" spans="1:21" ht="19.5" customHeight="1">
      <c r="A29" s="16"/>
      <c r="B29" s="7" t="s">
        <v>92</v>
      </c>
      <c r="C29" s="7">
        <f>C27+C28</f>
        <v>230</v>
      </c>
      <c r="D29" s="7">
        <f t="shared" ref="D29:U29" si="2">D27+D28</f>
        <v>2.4</v>
      </c>
      <c r="E29" s="7">
        <f t="shared" si="2"/>
        <v>1.4</v>
      </c>
      <c r="F29" s="7">
        <f t="shared" si="2"/>
        <v>55.5</v>
      </c>
      <c r="G29" s="38">
        <f t="shared" si="2"/>
        <v>244.2</v>
      </c>
      <c r="H29" s="7">
        <f t="shared" si="2"/>
        <v>0.05</v>
      </c>
      <c r="I29" s="7">
        <f t="shared" si="2"/>
        <v>6.9999999999999993E-2</v>
      </c>
      <c r="J29" s="7">
        <f t="shared" si="2"/>
        <v>60</v>
      </c>
      <c r="K29" s="7">
        <f t="shared" si="2"/>
        <v>0</v>
      </c>
      <c r="L29" s="7">
        <f t="shared" si="2"/>
        <v>5</v>
      </c>
      <c r="M29" s="7">
        <f t="shared" si="2"/>
        <v>9.6</v>
      </c>
      <c r="N29" s="7">
        <f t="shared" si="2"/>
        <v>273.3</v>
      </c>
      <c r="O29" s="7">
        <f t="shared" si="2"/>
        <v>12.3</v>
      </c>
      <c r="P29" s="7">
        <f t="shared" si="2"/>
        <v>23.7</v>
      </c>
      <c r="Q29" s="7">
        <f t="shared" si="2"/>
        <v>41</v>
      </c>
      <c r="R29" s="7">
        <f t="shared" si="2"/>
        <v>0.54</v>
      </c>
      <c r="S29" s="7">
        <f t="shared" si="2"/>
        <v>0</v>
      </c>
      <c r="T29" s="7">
        <f t="shared" si="2"/>
        <v>0</v>
      </c>
      <c r="U29" s="7">
        <f t="shared" si="2"/>
        <v>0</v>
      </c>
    </row>
    <row r="30" spans="1:21" ht="19.5" customHeight="1">
      <c r="A30" s="16"/>
      <c r="B30" s="7" t="s">
        <v>93</v>
      </c>
      <c r="C30" s="16"/>
      <c r="D30" s="16"/>
      <c r="E30" s="16"/>
      <c r="F30" s="16"/>
      <c r="G30" s="32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1" ht="28.5" customHeight="1">
      <c r="A31" s="6" t="s">
        <v>42</v>
      </c>
      <c r="B31" s="6" t="s">
        <v>191</v>
      </c>
      <c r="C31" s="16">
        <v>180</v>
      </c>
      <c r="D31" s="16">
        <v>9.49</v>
      </c>
      <c r="E31" s="16">
        <v>8.19</v>
      </c>
      <c r="F31" s="16">
        <v>34.39</v>
      </c>
      <c r="G31" s="32">
        <v>249.3</v>
      </c>
      <c r="H31" s="16">
        <v>0.08</v>
      </c>
      <c r="I31" s="16">
        <v>0.06</v>
      </c>
      <c r="J31" s="16">
        <v>40.39</v>
      </c>
      <c r="K31" s="16">
        <v>0.23</v>
      </c>
      <c r="L31" s="16">
        <v>0</v>
      </c>
      <c r="M31" s="16">
        <v>290</v>
      </c>
      <c r="N31" s="16">
        <v>69</v>
      </c>
      <c r="O31" s="16">
        <v>187</v>
      </c>
      <c r="P31" s="16">
        <v>12</v>
      </c>
      <c r="Q31" s="16">
        <v>120</v>
      </c>
      <c r="R31" s="16">
        <v>0.9</v>
      </c>
      <c r="S31" s="16">
        <v>24.8</v>
      </c>
      <c r="T31" s="16">
        <v>2.2999999999999998</v>
      </c>
      <c r="U31" s="16">
        <v>12.44</v>
      </c>
    </row>
    <row r="32" spans="1:21" ht="19.5" customHeight="1">
      <c r="A32" s="6" t="s">
        <v>42</v>
      </c>
      <c r="B32" s="6" t="s">
        <v>177</v>
      </c>
      <c r="C32" s="16">
        <v>200</v>
      </c>
      <c r="D32" s="16">
        <v>0.01</v>
      </c>
      <c r="E32" s="16">
        <v>0</v>
      </c>
      <c r="F32" s="16">
        <v>12.62</v>
      </c>
      <c r="G32" s="32">
        <v>50.6</v>
      </c>
      <c r="H32" s="16">
        <v>0.03</v>
      </c>
      <c r="I32" s="16">
        <v>0.04</v>
      </c>
      <c r="J32" s="16">
        <v>12.5</v>
      </c>
      <c r="K32" s="16">
        <v>0</v>
      </c>
      <c r="L32" s="16">
        <v>3</v>
      </c>
      <c r="M32" s="16">
        <v>0</v>
      </c>
      <c r="N32" s="16">
        <v>1</v>
      </c>
      <c r="O32" s="16">
        <v>58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</row>
    <row r="33" spans="1:21" ht="19.5" customHeight="1">
      <c r="A33" s="16" t="s">
        <v>29</v>
      </c>
      <c r="B33" s="16" t="s">
        <v>30</v>
      </c>
      <c r="C33" s="16">
        <v>30</v>
      </c>
      <c r="D33" s="16">
        <v>2.2999999999999998</v>
      </c>
      <c r="E33" s="16">
        <v>0.2</v>
      </c>
      <c r="F33" s="16">
        <v>14.8</v>
      </c>
      <c r="G33" s="32">
        <v>70.3</v>
      </c>
      <c r="H33" s="16">
        <v>0.03</v>
      </c>
      <c r="I33" s="16">
        <v>0.01</v>
      </c>
      <c r="J33" s="16">
        <v>0</v>
      </c>
      <c r="K33" s="16">
        <v>0</v>
      </c>
      <c r="L33" s="16">
        <v>0</v>
      </c>
      <c r="M33" s="16">
        <v>149.69999999999999</v>
      </c>
      <c r="N33" s="16">
        <v>27.9</v>
      </c>
      <c r="O33" s="16">
        <v>6</v>
      </c>
      <c r="P33" s="16">
        <v>4.2</v>
      </c>
      <c r="Q33" s="16">
        <v>19.5</v>
      </c>
      <c r="R33" s="16">
        <v>0.33</v>
      </c>
      <c r="S33" s="16">
        <v>0.96</v>
      </c>
      <c r="T33" s="16">
        <v>1.8</v>
      </c>
      <c r="U33" s="16">
        <v>4.3499999999999996</v>
      </c>
    </row>
    <row r="34" spans="1:21" ht="19.5" customHeight="1">
      <c r="A34" s="16" t="s">
        <v>29</v>
      </c>
      <c r="B34" s="16" t="s">
        <v>31</v>
      </c>
      <c r="C34" s="16">
        <v>20</v>
      </c>
      <c r="D34" s="16">
        <v>1.3</v>
      </c>
      <c r="E34" s="16">
        <v>0.2</v>
      </c>
      <c r="F34" s="16">
        <v>6.7</v>
      </c>
      <c r="G34" s="32">
        <v>34.200000000000003</v>
      </c>
      <c r="H34" s="16">
        <v>0.04</v>
      </c>
      <c r="I34" s="16">
        <v>0.02</v>
      </c>
      <c r="J34" s="16">
        <v>0</v>
      </c>
      <c r="K34" s="16">
        <v>0</v>
      </c>
      <c r="L34" s="16">
        <v>0</v>
      </c>
      <c r="M34" s="16">
        <v>122</v>
      </c>
      <c r="N34" s="16">
        <v>49</v>
      </c>
      <c r="O34" s="16">
        <v>7</v>
      </c>
      <c r="P34" s="16">
        <v>9.4</v>
      </c>
      <c r="Q34" s="16">
        <v>31.6</v>
      </c>
      <c r="R34" s="16">
        <v>0.78</v>
      </c>
      <c r="S34" s="16">
        <v>0</v>
      </c>
      <c r="T34" s="16">
        <v>6.18</v>
      </c>
      <c r="U34" s="16">
        <v>0</v>
      </c>
    </row>
    <row r="35" spans="1:21" ht="19.5" customHeight="1">
      <c r="A35" s="16"/>
      <c r="B35" s="7" t="s">
        <v>97</v>
      </c>
      <c r="C35" s="7">
        <v>500</v>
      </c>
      <c r="D35" s="7">
        <f>D31+D32+D33+D15+D37+D34</f>
        <v>19.3</v>
      </c>
      <c r="E35" s="7">
        <f t="shared" ref="E35:U35" si="3">E31+E32+E33+E15+E37+E34</f>
        <v>13.989999999999998</v>
      </c>
      <c r="F35" s="7">
        <f t="shared" si="3"/>
        <v>86.710000000000008</v>
      </c>
      <c r="G35" s="7">
        <f t="shared" si="3"/>
        <v>550.6</v>
      </c>
      <c r="H35" s="7">
        <f t="shared" si="3"/>
        <v>0.24000000000000002</v>
      </c>
      <c r="I35" s="7">
        <f t="shared" si="3"/>
        <v>0.36</v>
      </c>
      <c r="J35" s="7">
        <f t="shared" si="3"/>
        <v>84.289999999999992</v>
      </c>
      <c r="K35" s="7">
        <f t="shared" si="3"/>
        <v>0.23</v>
      </c>
      <c r="L35" s="7">
        <f t="shared" si="3"/>
        <v>13</v>
      </c>
      <c r="M35" s="7">
        <f t="shared" si="3"/>
        <v>663.7</v>
      </c>
      <c r="N35" s="7">
        <f t="shared" si="3"/>
        <v>666.9</v>
      </c>
      <c r="O35" s="7">
        <f t="shared" si="3"/>
        <v>492</v>
      </c>
      <c r="P35" s="7">
        <f t="shared" si="3"/>
        <v>58.6</v>
      </c>
      <c r="Q35" s="7">
        <f t="shared" si="3"/>
        <v>342.1</v>
      </c>
      <c r="R35" s="7">
        <f t="shared" si="3"/>
        <v>4.41</v>
      </c>
      <c r="S35" s="7">
        <f t="shared" si="3"/>
        <v>45.760000000000005</v>
      </c>
      <c r="T35" s="7">
        <f t="shared" si="3"/>
        <v>12.379999999999999</v>
      </c>
      <c r="U35" s="7">
        <f t="shared" si="3"/>
        <v>64.789999999999992</v>
      </c>
    </row>
    <row r="36" spans="1:21" ht="19.5" customHeight="1">
      <c r="A36" s="16"/>
      <c r="B36" s="7" t="s">
        <v>136</v>
      </c>
      <c r="C36" s="7"/>
      <c r="D36" s="7"/>
      <c r="E36" s="7"/>
      <c r="F36" s="7"/>
      <c r="G36" s="3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ht="19.5" customHeight="1">
      <c r="A37" s="16" t="s">
        <v>29</v>
      </c>
      <c r="B37" s="16" t="s">
        <v>96</v>
      </c>
      <c r="C37" s="16">
        <v>200</v>
      </c>
      <c r="D37" s="16">
        <v>5.8</v>
      </c>
      <c r="E37" s="16">
        <v>5</v>
      </c>
      <c r="F37" s="16">
        <v>8.4</v>
      </c>
      <c r="G37" s="32">
        <v>101.8</v>
      </c>
      <c r="H37" s="16">
        <v>0.03</v>
      </c>
      <c r="I37" s="16">
        <v>0.21</v>
      </c>
      <c r="J37" s="16">
        <v>26.4</v>
      </c>
      <c r="K37" s="16">
        <v>0</v>
      </c>
      <c r="L37" s="16">
        <v>0</v>
      </c>
      <c r="M37" s="16">
        <v>76</v>
      </c>
      <c r="N37" s="16">
        <v>242</v>
      </c>
      <c r="O37" s="16">
        <v>218</v>
      </c>
      <c r="P37" s="16">
        <v>24</v>
      </c>
      <c r="Q37" s="16">
        <v>160</v>
      </c>
      <c r="R37" s="16">
        <v>0.2</v>
      </c>
      <c r="S37" s="16">
        <v>18</v>
      </c>
      <c r="T37" s="16">
        <v>1.8</v>
      </c>
      <c r="U37" s="16">
        <v>40</v>
      </c>
    </row>
    <row r="38" spans="1:21" ht="19.5" customHeight="1">
      <c r="A38" s="16"/>
      <c r="B38" s="7" t="s">
        <v>137</v>
      </c>
      <c r="C38" s="7">
        <f>C37</f>
        <v>200</v>
      </c>
      <c r="D38" s="7">
        <f t="shared" ref="D38:U38" si="4">D37</f>
        <v>5.8</v>
      </c>
      <c r="E38" s="7">
        <f t="shared" si="4"/>
        <v>5</v>
      </c>
      <c r="F38" s="7">
        <f t="shared" si="4"/>
        <v>8.4</v>
      </c>
      <c r="G38" s="38">
        <f t="shared" si="4"/>
        <v>101.8</v>
      </c>
      <c r="H38" s="7">
        <f t="shared" si="4"/>
        <v>0.03</v>
      </c>
      <c r="I38" s="7">
        <f t="shared" si="4"/>
        <v>0.21</v>
      </c>
      <c r="J38" s="7">
        <f t="shared" si="4"/>
        <v>26.4</v>
      </c>
      <c r="K38" s="7">
        <f t="shared" si="4"/>
        <v>0</v>
      </c>
      <c r="L38" s="7">
        <f t="shared" si="4"/>
        <v>0</v>
      </c>
      <c r="M38" s="7">
        <f t="shared" si="4"/>
        <v>76</v>
      </c>
      <c r="N38" s="7">
        <f t="shared" si="4"/>
        <v>242</v>
      </c>
      <c r="O38" s="7">
        <f t="shared" si="4"/>
        <v>218</v>
      </c>
      <c r="P38" s="7">
        <f t="shared" si="4"/>
        <v>24</v>
      </c>
      <c r="Q38" s="7">
        <f t="shared" si="4"/>
        <v>160</v>
      </c>
      <c r="R38" s="7">
        <f t="shared" si="4"/>
        <v>0.2</v>
      </c>
      <c r="S38" s="7">
        <f t="shared" si="4"/>
        <v>18</v>
      </c>
      <c r="T38" s="7">
        <f t="shared" si="4"/>
        <v>1.8</v>
      </c>
      <c r="U38" s="7">
        <f t="shared" si="4"/>
        <v>40</v>
      </c>
    </row>
    <row r="39" spans="1:21" ht="19.5" customHeight="1">
      <c r="A39" s="16"/>
      <c r="B39" s="20" t="s">
        <v>33</v>
      </c>
      <c r="C39" s="20">
        <f t="shared" ref="C39:U39" si="5">C16+C25+C29+C35+C38</f>
        <v>2190</v>
      </c>
      <c r="D39" s="20">
        <f t="shared" si="5"/>
        <v>70.900000000000006</v>
      </c>
      <c r="E39" s="20">
        <f t="shared" si="5"/>
        <v>59.58</v>
      </c>
      <c r="F39" s="20">
        <f t="shared" si="5"/>
        <v>327.91999999999996</v>
      </c>
      <c r="G39" s="39">
        <f t="shared" si="5"/>
        <v>2096.4200000000005</v>
      </c>
      <c r="H39" s="20">
        <f t="shared" si="5"/>
        <v>0.68500000000000005</v>
      </c>
      <c r="I39" s="20">
        <f t="shared" si="5"/>
        <v>1</v>
      </c>
      <c r="J39" s="20">
        <f t="shared" si="5"/>
        <v>267.09999999999997</v>
      </c>
      <c r="K39" s="20">
        <f t="shared" si="5"/>
        <v>0.33</v>
      </c>
      <c r="L39" s="20">
        <f t="shared" si="5"/>
        <v>37.65</v>
      </c>
      <c r="M39" s="20">
        <f t="shared" si="5"/>
        <v>1383.0300000000002</v>
      </c>
      <c r="N39" s="20">
        <f t="shared" si="5"/>
        <v>2058.98</v>
      </c>
      <c r="O39" s="20">
        <f t="shared" si="5"/>
        <v>1374.4099999999999</v>
      </c>
      <c r="P39" s="20">
        <f t="shared" si="5"/>
        <v>284.67</v>
      </c>
      <c r="Q39" s="20">
        <f t="shared" si="5"/>
        <v>1162.92</v>
      </c>
      <c r="R39" s="20">
        <f t="shared" si="5"/>
        <v>14.940000000000001</v>
      </c>
      <c r="S39" s="20">
        <f t="shared" si="5"/>
        <v>114.48</v>
      </c>
      <c r="T39" s="20">
        <f t="shared" si="5"/>
        <v>33.64</v>
      </c>
      <c r="U39" s="20">
        <f t="shared" si="5"/>
        <v>198.32999999999998</v>
      </c>
    </row>
    <row r="40" spans="1:21" ht="19.5" customHeight="1">
      <c r="A40" s="21"/>
      <c r="B40" s="22"/>
      <c r="C40" s="22"/>
      <c r="D40" s="22"/>
      <c r="E40" s="22"/>
      <c r="F40" s="22"/>
      <c r="G40" s="40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</row>
    <row r="41" spans="1:21" ht="19.5" customHeight="1">
      <c r="A41" s="60" t="s">
        <v>98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</row>
    <row r="42" spans="1:21" ht="19.5" customHeight="1">
      <c r="A42" s="52" t="s">
        <v>0</v>
      </c>
      <c r="B42" s="52" t="s">
        <v>72</v>
      </c>
      <c r="C42" s="61" t="s">
        <v>1</v>
      </c>
      <c r="D42" s="63" t="s">
        <v>73</v>
      </c>
      <c r="E42" s="64"/>
      <c r="F42" s="65"/>
      <c r="G42" s="66" t="s">
        <v>5</v>
      </c>
      <c r="H42" s="68" t="s">
        <v>70</v>
      </c>
      <c r="I42" s="68"/>
      <c r="J42" s="68"/>
      <c r="K42" s="68"/>
      <c r="L42" s="68"/>
      <c r="M42" s="68" t="s">
        <v>71</v>
      </c>
      <c r="N42" s="68"/>
      <c r="O42" s="68"/>
      <c r="P42" s="68"/>
      <c r="Q42" s="68"/>
      <c r="R42" s="68"/>
      <c r="S42" s="68"/>
      <c r="T42" s="68"/>
      <c r="U42" s="68"/>
    </row>
    <row r="43" spans="1:21" ht="19.5" customHeight="1">
      <c r="A43" s="52"/>
      <c r="B43" s="52"/>
      <c r="C43" s="62"/>
      <c r="D43" s="10" t="s">
        <v>2</v>
      </c>
      <c r="E43" s="10" t="s">
        <v>3</v>
      </c>
      <c r="F43" s="10" t="s">
        <v>4</v>
      </c>
      <c r="G43" s="67"/>
      <c r="H43" s="23" t="s">
        <v>6</v>
      </c>
      <c r="I43" s="23" t="s">
        <v>7</v>
      </c>
      <c r="J43" s="23" t="s">
        <v>8</v>
      </c>
      <c r="K43" s="23" t="s">
        <v>9</v>
      </c>
      <c r="L43" s="23" t="s">
        <v>10</v>
      </c>
      <c r="M43" s="23" t="s">
        <v>11</v>
      </c>
      <c r="N43" s="23" t="s">
        <v>12</v>
      </c>
      <c r="O43" s="23" t="s">
        <v>13</v>
      </c>
      <c r="P43" s="23" t="s">
        <v>14</v>
      </c>
      <c r="Q43" s="23" t="s">
        <v>15</v>
      </c>
      <c r="R43" s="23" t="s">
        <v>16</v>
      </c>
      <c r="S43" s="23" t="s">
        <v>17</v>
      </c>
      <c r="T43" s="23" t="s">
        <v>18</v>
      </c>
      <c r="U43" s="23" t="s">
        <v>19</v>
      </c>
    </row>
    <row r="44" spans="1:21" ht="19.5" customHeight="1">
      <c r="A44" s="7"/>
      <c r="B44" s="7"/>
      <c r="C44" s="23" t="s">
        <v>20</v>
      </c>
      <c r="D44" s="23" t="s">
        <v>20</v>
      </c>
      <c r="E44" s="23" t="s">
        <v>20</v>
      </c>
      <c r="F44" s="23" t="s">
        <v>20</v>
      </c>
      <c r="G44" s="41" t="s">
        <v>21</v>
      </c>
      <c r="H44" s="23" t="s">
        <v>22</v>
      </c>
      <c r="I44" s="23" t="s">
        <v>22</v>
      </c>
      <c r="J44" s="23" t="s">
        <v>23</v>
      </c>
      <c r="K44" s="23" t="s">
        <v>24</v>
      </c>
      <c r="L44" s="23" t="s">
        <v>22</v>
      </c>
      <c r="M44" s="23" t="s">
        <v>22</v>
      </c>
      <c r="N44" s="23" t="s">
        <v>22</v>
      </c>
      <c r="O44" s="23" t="s">
        <v>22</v>
      </c>
      <c r="P44" s="23" t="s">
        <v>22</v>
      </c>
      <c r="Q44" s="23" t="s">
        <v>22</v>
      </c>
      <c r="R44" s="23" t="s">
        <v>22</v>
      </c>
      <c r="S44" s="23" t="s">
        <v>24</v>
      </c>
      <c r="T44" s="23" t="s">
        <v>24</v>
      </c>
      <c r="U44" s="23" t="s">
        <v>24</v>
      </c>
    </row>
    <row r="45" spans="1:21" ht="19.5" customHeight="1">
      <c r="A45" s="16"/>
      <c r="B45" s="7" t="s">
        <v>87</v>
      </c>
      <c r="C45" s="7"/>
      <c r="D45" s="7"/>
      <c r="E45" s="7"/>
      <c r="F45" s="7"/>
      <c r="G45" s="3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ht="28.5" customHeight="1">
      <c r="A46" s="16" t="s">
        <v>99</v>
      </c>
      <c r="B46" s="16" t="s">
        <v>100</v>
      </c>
      <c r="C46" s="16">
        <v>10</v>
      </c>
      <c r="D46" s="16">
        <v>3.48</v>
      </c>
      <c r="E46" s="16">
        <v>4.42</v>
      </c>
      <c r="F46" s="16">
        <v>0</v>
      </c>
      <c r="G46" s="32">
        <v>53.7</v>
      </c>
      <c r="H46" s="16">
        <v>0</v>
      </c>
      <c r="I46" s="16">
        <v>0.04</v>
      </c>
      <c r="J46" s="16">
        <v>23.4</v>
      </c>
      <c r="K46" s="16">
        <v>0.14000000000000001</v>
      </c>
      <c r="L46" s="16">
        <v>0.04</v>
      </c>
      <c r="M46" s="16">
        <v>92.34</v>
      </c>
      <c r="N46" s="16">
        <v>10.96</v>
      </c>
      <c r="O46" s="16">
        <v>116.16</v>
      </c>
      <c r="P46" s="16">
        <v>4.57</v>
      </c>
      <c r="Q46" s="16">
        <v>65.25</v>
      </c>
      <c r="R46" s="16">
        <v>0.13</v>
      </c>
      <c r="S46" s="16">
        <v>0</v>
      </c>
      <c r="T46" s="16">
        <v>1.9</v>
      </c>
      <c r="U46" s="16">
        <v>0</v>
      </c>
    </row>
    <row r="47" spans="1:21" ht="32.25" customHeight="1">
      <c r="A47" s="16" t="s">
        <v>101</v>
      </c>
      <c r="B47" s="16" t="s">
        <v>102</v>
      </c>
      <c r="C47" s="16">
        <v>200</v>
      </c>
      <c r="D47" s="16">
        <v>6.82</v>
      </c>
      <c r="E47" s="16">
        <v>7.44</v>
      </c>
      <c r="F47" s="16">
        <v>24.61</v>
      </c>
      <c r="G47" s="32">
        <v>192.6</v>
      </c>
      <c r="H47" s="16">
        <v>0.14000000000000001</v>
      </c>
      <c r="I47" s="16">
        <v>0.17</v>
      </c>
      <c r="J47" s="16">
        <v>29.08</v>
      </c>
      <c r="K47" s="16">
        <v>7.0000000000000007E-2</v>
      </c>
      <c r="L47" s="16">
        <v>1</v>
      </c>
      <c r="M47" s="16">
        <v>348</v>
      </c>
      <c r="N47" s="16">
        <v>237</v>
      </c>
      <c r="O47" s="16">
        <v>164</v>
      </c>
      <c r="P47" s="16">
        <v>45</v>
      </c>
      <c r="Q47" s="16">
        <v>188</v>
      </c>
      <c r="R47" s="16">
        <v>1.1000000000000001</v>
      </c>
      <c r="S47" s="16">
        <v>52.01</v>
      </c>
      <c r="T47" s="16">
        <v>9.9</v>
      </c>
      <c r="U47" s="16">
        <v>49.61</v>
      </c>
    </row>
    <row r="48" spans="1:21" ht="19.5" customHeight="1">
      <c r="A48" s="16" t="s">
        <v>46</v>
      </c>
      <c r="B48" s="16" t="s">
        <v>47</v>
      </c>
      <c r="C48" s="16">
        <v>200</v>
      </c>
      <c r="D48" s="16">
        <v>0.2</v>
      </c>
      <c r="E48" s="16">
        <v>0</v>
      </c>
      <c r="F48" s="16">
        <v>6.4</v>
      </c>
      <c r="G48" s="32">
        <v>26.8</v>
      </c>
      <c r="H48" s="16">
        <v>0</v>
      </c>
      <c r="I48" s="16">
        <v>0.01</v>
      </c>
      <c r="J48" s="16">
        <v>0.3</v>
      </c>
      <c r="K48" s="16">
        <v>0</v>
      </c>
      <c r="L48" s="16">
        <v>0.04</v>
      </c>
      <c r="M48" s="16">
        <v>0.68</v>
      </c>
      <c r="N48" s="16">
        <v>20.76</v>
      </c>
      <c r="O48" s="16">
        <v>66.08</v>
      </c>
      <c r="P48" s="16">
        <v>3.83</v>
      </c>
      <c r="Q48" s="16">
        <v>7.18</v>
      </c>
      <c r="R48" s="16">
        <v>0.73</v>
      </c>
      <c r="S48" s="16">
        <v>0</v>
      </c>
      <c r="T48" s="16">
        <v>0</v>
      </c>
      <c r="U48" s="16">
        <v>0</v>
      </c>
    </row>
    <row r="49" spans="1:21" ht="19.5" customHeight="1">
      <c r="A49" s="16" t="s">
        <v>29</v>
      </c>
      <c r="B49" s="16" t="s">
        <v>30</v>
      </c>
      <c r="C49" s="16">
        <v>30</v>
      </c>
      <c r="D49" s="16">
        <v>2.2999999999999998</v>
      </c>
      <c r="E49" s="16">
        <v>0.2</v>
      </c>
      <c r="F49" s="16">
        <v>14.8</v>
      </c>
      <c r="G49" s="32">
        <v>70.3</v>
      </c>
      <c r="H49" s="16">
        <v>0.03</v>
      </c>
      <c r="I49" s="16">
        <v>0.01</v>
      </c>
      <c r="J49" s="16">
        <v>0</v>
      </c>
      <c r="K49" s="16">
        <v>0</v>
      </c>
      <c r="L49" s="16">
        <v>0</v>
      </c>
      <c r="M49" s="16">
        <v>149.69999999999999</v>
      </c>
      <c r="N49" s="16">
        <v>27.9</v>
      </c>
      <c r="O49" s="16">
        <v>6</v>
      </c>
      <c r="P49" s="16">
        <v>4.2</v>
      </c>
      <c r="Q49" s="16">
        <v>19.5</v>
      </c>
      <c r="R49" s="16">
        <v>0.33</v>
      </c>
      <c r="S49" s="16">
        <v>0.96</v>
      </c>
      <c r="T49" s="16">
        <v>1.8</v>
      </c>
      <c r="U49" s="16">
        <v>4.3499999999999996</v>
      </c>
    </row>
    <row r="50" spans="1:21" ht="19.5" customHeight="1">
      <c r="A50" s="16" t="s">
        <v>29</v>
      </c>
      <c r="B50" s="16" t="s">
        <v>31</v>
      </c>
      <c r="C50" s="16">
        <v>20</v>
      </c>
      <c r="D50" s="16">
        <v>1.3</v>
      </c>
      <c r="E50" s="16">
        <v>0.2</v>
      </c>
      <c r="F50" s="16">
        <v>6.7</v>
      </c>
      <c r="G50" s="32">
        <v>34.200000000000003</v>
      </c>
      <c r="H50" s="16">
        <v>0.04</v>
      </c>
      <c r="I50" s="16">
        <v>0.02</v>
      </c>
      <c r="J50" s="16">
        <v>0</v>
      </c>
      <c r="K50" s="16">
        <v>0</v>
      </c>
      <c r="L50" s="16">
        <v>0</v>
      </c>
      <c r="M50" s="16">
        <v>122</v>
      </c>
      <c r="N50" s="16">
        <v>49</v>
      </c>
      <c r="O50" s="16">
        <v>7</v>
      </c>
      <c r="P50" s="16">
        <v>9.4</v>
      </c>
      <c r="Q50" s="16">
        <v>31.6</v>
      </c>
      <c r="R50" s="16">
        <v>0.78</v>
      </c>
      <c r="S50" s="16">
        <v>0</v>
      </c>
      <c r="T50" s="16">
        <v>6.18</v>
      </c>
      <c r="U50" s="16">
        <v>0</v>
      </c>
    </row>
    <row r="51" spans="1:21" ht="19.5" customHeight="1">
      <c r="A51" s="16"/>
      <c r="B51" s="7" t="s">
        <v>32</v>
      </c>
      <c r="C51" s="7">
        <f>C46+C47+C48+C49+C50</f>
        <v>460</v>
      </c>
      <c r="D51" s="7">
        <f t="shared" ref="D51:U51" si="6">D46+D47+D48+D49+D50</f>
        <v>14.100000000000001</v>
      </c>
      <c r="E51" s="7">
        <f t="shared" si="6"/>
        <v>12.259999999999998</v>
      </c>
      <c r="F51" s="7">
        <f t="shared" si="6"/>
        <v>52.510000000000005</v>
      </c>
      <c r="G51" s="38">
        <f t="shared" si="6"/>
        <v>377.6</v>
      </c>
      <c r="H51" s="7">
        <f t="shared" si="6"/>
        <v>0.21000000000000002</v>
      </c>
      <c r="I51" s="7">
        <f t="shared" si="6"/>
        <v>0.25000000000000006</v>
      </c>
      <c r="J51" s="7">
        <f t="shared" si="6"/>
        <v>52.779999999999994</v>
      </c>
      <c r="K51" s="7">
        <f t="shared" si="6"/>
        <v>0.21000000000000002</v>
      </c>
      <c r="L51" s="7">
        <f t="shared" si="6"/>
        <v>1.08</v>
      </c>
      <c r="M51" s="7">
        <f t="shared" si="6"/>
        <v>712.72</v>
      </c>
      <c r="N51" s="7">
        <f t="shared" si="6"/>
        <v>345.62</v>
      </c>
      <c r="O51" s="7">
        <f t="shared" si="6"/>
        <v>359.23999999999995</v>
      </c>
      <c r="P51" s="7">
        <f t="shared" si="6"/>
        <v>67</v>
      </c>
      <c r="Q51" s="7">
        <f t="shared" si="6"/>
        <v>311.53000000000003</v>
      </c>
      <c r="R51" s="7">
        <f t="shared" si="6"/>
        <v>3.0700000000000003</v>
      </c>
      <c r="S51" s="7">
        <f t="shared" si="6"/>
        <v>52.97</v>
      </c>
      <c r="T51" s="7">
        <f t="shared" si="6"/>
        <v>19.78</v>
      </c>
      <c r="U51" s="7">
        <f t="shared" si="6"/>
        <v>53.96</v>
      </c>
    </row>
    <row r="52" spans="1:21" ht="16.5" customHeight="1">
      <c r="A52" s="16"/>
      <c r="B52" s="7" t="s">
        <v>88</v>
      </c>
      <c r="C52" s="16"/>
      <c r="D52" s="16"/>
      <c r="E52" s="16"/>
      <c r="F52" s="16"/>
      <c r="G52" s="32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</row>
    <row r="53" spans="1:21" ht="27" customHeight="1">
      <c r="A53" s="4" t="s">
        <v>192</v>
      </c>
      <c r="B53" s="6" t="s">
        <v>193</v>
      </c>
      <c r="C53" s="3">
        <v>60</v>
      </c>
      <c r="D53" s="27">
        <v>0.9</v>
      </c>
      <c r="E53" s="27">
        <v>0.1</v>
      </c>
      <c r="F53" s="27">
        <v>5</v>
      </c>
      <c r="G53" s="27">
        <v>24.1</v>
      </c>
      <c r="H53" s="3">
        <v>0</v>
      </c>
      <c r="I53" s="3">
        <v>0</v>
      </c>
      <c r="J53" s="3">
        <v>0</v>
      </c>
      <c r="K53" s="3">
        <v>0</v>
      </c>
      <c r="L53" s="3">
        <v>2.4</v>
      </c>
      <c r="M53" s="3">
        <v>0</v>
      </c>
      <c r="N53" s="3">
        <v>0</v>
      </c>
      <c r="O53" s="3">
        <v>21.6</v>
      </c>
      <c r="P53" s="3">
        <v>11.8</v>
      </c>
      <c r="Q53" s="3">
        <v>23.4</v>
      </c>
      <c r="R53" s="3">
        <v>0.7</v>
      </c>
      <c r="S53" s="3">
        <v>0</v>
      </c>
      <c r="T53" s="3">
        <v>0</v>
      </c>
      <c r="U53" s="3">
        <v>0</v>
      </c>
    </row>
    <row r="54" spans="1:21" ht="27" customHeight="1">
      <c r="A54" s="28" t="s">
        <v>157</v>
      </c>
      <c r="B54" s="6" t="s">
        <v>158</v>
      </c>
      <c r="C54" s="13">
        <v>200</v>
      </c>
      <c r="D54" s="3">
        <v>4.66</v>
      </c>
      <c r="E54" s="3">
        <v>5.63</v>
      </c>
      <c r="F54" s="3">
        <v>5.73</v>
      </c>
      <c r="G54" s="27">
        <v>92.2</v>
      </c>
      <c r="H54" s="3">
        <v>0.01</v>
      </c>
      <c r="I54" s="3">
        <v>0.03</v>
      </c>
      <c r="J54" s="3">
        <v>104.94</v>
      </c>
      <c r="K54" s="3">
        <v>0</v>
      </c>
      <c r="L54" s="3">
        <v>10</v>
      </c>
      <c r="M54" s="3">
        <v>98</v>
      </c>
      <c r="N54" s="3">
        <v>184</v>
      </c>
      <c r="O54" s="3">
        <v>37</v>
      </c>
      <c r="P54" s="3">
        <v>13</v>
      </c>
      <c r="Q54" s="3">
        <v>30</v>
      </c>
      <c r="R54" s="3">
        <v>0.4</v>
      </c>
      <c r="S54" s="3">
        <v>15.25</v>
      </c>
      <c r="T54" s="3">
        <v>0.2</v>
      </c>
      <c r="U54" s="3">
        <v>14.76</v>
      </c>
    </row>
    <row r="55" spans="1:21" ht="27" customHeight="1">
      <c r="A55" s="27" t="s">
        <v>25</v>
      </c>
      <c r="B55" s="27" t="s">
        <v>26</v>
      </c>
      <c r="C55" s="27">
        <v>150</v>
      </c>
      <c r="D55" s="27">
        <v>3.2</v>
      </c>
      <c r="E55" s="27">
        <v>4.8</v>
      </c>
      <c r="F55" s="27">
        <v>25.9</v>
      </c>
      <c r="G55" s="27">
        <v>107.1</v>
      </c>
      <c r="H55" s="27">
        <v>0.21</v>
      </c>
      <c r="I55" s="27">
        <v>0.12</v>
      </c>
      <c r="J55" s="27">
        <v>19.190000000000001</v>
      </c>
      <c r="K55" s="27">
        <v>0.09</v>
      </c>
      <c r="L55" s="27">
        <v>0</v>
      </c>
      <c r="M55" s="27">
        <v>149.44999999999999</v>
      </c>
      <c r="N55" s="27">
        <v>219.36</v>
      </c>
      <c r="O55" s="27">
        <v>46.62</v>
      </c>
      <c r="P55" s="27">
        <v>120.16</v>
      </c>
      <c r="Q55" s="27">
        <v>180.99</v>
      </c>
      <c r="R55" s="27">
        <v>4.05</v>
      </c>
      <c r="S55" s="27">
        <v>22.28</v>
      </c>
      <c r="T55" s="27">
        <v>3.52</v>
      </c>
      <c r="U55" s="27">
        <v>16.059999999999999</v>
      </c>
    </row>
    <row r="56" spans="1:21" ht="26.25" customHeight="1">
      <c r="A56" s="29" t="s">
        <v>178</v>
      </c>
      <c r="B56" s="29" t="s">
        <v>179</v>
      </c>
      <c r="C56" s="31" t="s">
        <v>180</v>
      </c>
      <c r="D56" s="27">
        <v>11.28</v>
      </c>
      <c r="E56" s="27">
        <v>10.87</v>
      </c>
      <c r="F56" s="27">
        <v>12.4</v>
      </c>
      <c r="G56" s="27">
        <v>179.2</v>
      </c>
      <c r="H56" s="27">
        <v>0</v>
      </c>
      <c r="I56" s="27">
        <v>0</v>
      </c>
      <c r="J56" s="27">
        <v>0.1</v>
      </c>
      <c r="K56" s="27">
        <v>0</v>
      </c>
      <c r="L56" s="27">
        <v>1.8</v>
      </c>
      <c r="M56" s="27">
        <v>0</v>
      </c>
      <c r="N56" s="27">
        <v>0</v>
      </c>
      <c r="O56" s="27">
        <v>18.899999999999999</v>
      </c>
      <c r="P56" s="27">
        <v>22.1</v>
      </c>
      <c r="Q56" s="27">
        <v>115.5</v>
      </c>
      <c r="R56" s="27">
        <v>1.9</v>
      </c>
      <c r="S56" s="27">
        <v>0</v>
      </c>
      <c r="T56" s="27">
        <v>0</v>
      </c>
      <c r="U56" s="27">
        <v>0</v>
      </c>
    </row>
    <row r="57" spans="1:21" ht="27" customHeight="1">
      <c r="A57" s="29" t="s">
        <v>94</v>
      </c>
      <c r="B57" s="30" t="s">
        <v>95</v>
      </c>
      <c r="C57" s="27">
        <v>200</v>
      </c>
      <c r="D57" s="27">
        <v>0.47</v>
      </c>
      <c r="E57" s="27">
        <v>0</v>
      </c>
      <c r="F57" s="27">
        <v>14.78</v>
      </c>
      <c r="G57" s="27">
        <v>65</v>
      </c>
      <c r="H57" s="27">
        <v>0</v>
      </c>
      <c r="I57" s="27">
        <v>0</v>
      </c>
      <c r="J57" s="27">
        <v>15</v>
      </c>
      <c r="K57" s="27">
        <v>0</v>
      </c>
      <c r="L57" s="27">
        <v>0</v>
      </c>
      <c r="M57" s="27">
        <v>0</v>
      </c>
      <c r="N57" s="27">
        <v>0</v>
      </c>
      <c r="O57" s="27">
        <v>108</v>
      </c>
      <c r="P57" s="27">
        <v>2</v>
      </c>
      <c r="Q57" s="27">
        <v>4</v>
      </c>
      <c r="R57" s="27">
        <v>0.1</v>
      </c>
      <c r="S57" s="27">
        <v>0</v>
      </c>
      <c r="T57" s="27">
        <v>0</v>
      </c>
      <c r="U57" s="27">
        <v>0</v>
      </c>
    </row>
    <row r="58" spans="1:21" ht="19.5" customHeight="1">
      <c r="A58" s="3" t="s">
        <v>29</v>
      </c>
      <c r="B58" s="3" t="s">
        <v>30</v>
      </c>
      <c r="C58" s="3">
        <v>20</v>
      </c>
      <c r="D58" s="3">
        <v>1.52</v>
      </c>
      <c r="E58" s="3">
        <v>0.16</v>
      </c>
      <c r="F58" s="3">
        <v>9.84</v>
      </c>
      <c r="G58" s="27">
        <v>46.9</v>
      </c>
      <c r="H58" s="3">
        <v>0.02</v>
      </c>
      <c r="I58" s="3">
        <v>0.01</v>
      </c>
      <c r="J58" s="3">
        <v>0</v>
      </c>
      <c r="K58" s="3">
        <v>0</v>
      </c>
      <c r="L58" s="3">
        <v>0</v>
      </c>
      <c r="M58" s="3">
        <v>100</v>
      </c>
      <c r="N58" s="3">
        <v>19</v>
      </c>
      <c r="O58" s="3">
        <v>4</v>
      </c>
      <c r="P58" s="3">
        <v>3</v>
      </c>
      <c r="Q58" s="3">
        <v>13</v>
      </c>
      <c r="R58" s="3">
        <v>0.2</v>
      </c>
      <c r="S58" s="3">
        <v>0.64</v>
      </c>
      <c r="T58" s="3">
        <v>1.2</v>
      </c>
      <c r="U58" s="3">
        <v>2.9</v>
      </c>
    </row>
    <row r="59" spans="1:21" ht="19.5" customHeight="1">
      <c r="A59" s="16" t="s">
        <v>29</v>
      </c>
      <c r="B59" s="16" t="s">
        <v>31</v>
      </c>
      <c r="C59" s="16">
        <v>20</v>
      </c>
      <c r="D59" s="16">
        <v>1.3</v>
      </c>
      <c r="E59" s="16">
        <v>0.2</v>
      </c>
      <c r="F59" s="16">
        <v>6.7</v>
      </c>
      <c r="G59" s="32">
        <v>34.200000000000003</v>
      </c>
      <c r="H59" s="16">
        <v>0.04</v>
      </c>
      <c r="I59" s="16">
        <v>0.02</v>
      </c>
      <c r="J59" s="16">
        <v>0</v>
      </c>
      <c r="K59" s="16">
        <v>0</v>
      </c>
      <c r="L59" s="16">
        <v>0</v>
      </c>
      <c r="M59" s="16">
        <v>122</v>
      </c>
      <c r="N59" s="16">
        <v>49</v>
      </c>
      <c r="O59" s="16">
        <v>7</v>
      </c>
      <c r="P59" s="16">
        <v>9.4</v>
      </c>
      <c r="Q59" s="16">
        <v>31.6</v>
      </c>
      <c r="R59" s="16">
        <v>0.78</v>
      </c>
      <c r="S59" s="16">
        <v>0</v>
      </c>
      <c r="T59" s="16">
        <v>6.18</v>
      </c>
      <c r="U59" s="16">
        <v>0</v>
      </c>
    </row>
    <row r="60" spans="1:21" ht="19.5" customHeight="1">
      <c r="A60" s="16"/>
      <c r="B60" s="7" t="s">
        <v>89</v>
      </c>
      <c r="C60" s="7">
        <v>750</v>
      </c>
      <c r="D60" s="7">
        <f t="shared" ref="D60:F60" si="7">SUM(D53:D59)</f>
        <v>23.33</v>
      </c>
      <c r="E60" s="7">
        <f t="shared" si="7"/>
        <v>21.759999999999998</v>
      </c>
      <c r="F60" s="7">
        <f t="shared" si="7"/>
        <v>80.349999999999994</v>
      </c>
      <c r="G60" s="7">
        <f>SUM(G53:G59)</f>
        <v>548.70000000000005</v>
      </c>
      <c r="H60" s="7">
        <f t="shared" ref="H60:U60" si="8">SUM(H53:H59)</f>
        <v>0.27999999999999997</v>
      </c>
      <c r="I60" s="7">
        <f t="shared" si="8"/>
        <v>0.18</v>
      </c>
      <c r="J60" s="7">
        <f t="shared" si="8"/>
        <v>139.22999999999999</v>
      </c>
      <c r="K60" s="7">
        <f t="shared" si="8"/>
        <v>0.09</v>
      </c>
      <c r="L60" s="7">
        <f t="shared" si="8"/>
        <v>14.200000000000001</v>
      </c>
      <c r="M60" s="7">
        <f t="shared" si="8"/>
        <v>469.45</v>
      </c>
      <c r="N60" s="7">
        <f t="shared" si="8"/>
        <v>471.36</v>
      </c>
      <c r="O60" s="7">
        <f t="shared" si="8"/>
        <v>243.12</v>
      </c>
      <c r="P60" s="7">
        <f t="shared" si="8"/>
        <v>181.46</v>
      </c>
      <c r="Q60" s="7">
        <f t="shared" si="8"/>
        <v>398.49</v>
      </c>
      <c r="R60" s="7">
        <f t="shared" si="8"/>
        <v>8.1300000000000008</v>
      </c>
      <c r="S60" s="7">
        <f t="shared" si="8"/>
        <v>38.17</v>
      </c>
      <c r="T60" s="7">
        <f t="shared" si="8"/>
        <v>11.1</v>
      </c>
      <c r="U60" s="7">
        <f t="shared" si="8"/>
        <v>33.72</v>
      </c>
    </row>
    <row r="61" spans="1:21" ht="19.5" customHeight="1">
      <c r="A61" s="16"/>
      <c r="B61" s="7" t="s">
        <v>90</v>
      </c>
      <c r="C61" s="16"/>
      <c r="D61" s="16"/>
      <c r="E61" s="16"/>
      <c r="F61" s="16"/>
      <c r="G61" s="32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</row>
    <row r="62" spans="1:21" ht="27.75" customHeight="1">
      <c r="A62" s="16" t="s">
        <v>29</v>
      </c>
      <c r="B62" s="16" t="s">
        <v>105</v>
      </c>
      <c r="C62" s="16">
        <v>30</v>
      </c>
      <c r="D62" s="16">
        <v>0.84</v>
      </c>
      <c r="E62" s="16">
        <v>0.99</v>
      </c>
      <c r="F62" s="16">
        <v>23.19</v>
      </c>
      <c r="G62" s="32">
        <v>105</v>
      </c>
      <c r="H62" s="16">
        <v>0.01</v>
      </c>
      <c r="I62" s="16">
        <v>0.01</v>
      </c>
      <c r="J62" s="16">
        <v>0.54</v>
      </c>
      <c r="K62" s="16">
        <v>0</v>
      </c>
      <c r="L62" s="16">
        <v>0</v>
      </c>
      <c r="M62" s="16">
        <v>11.17</v>
      </c>
      <c r="N62" s="16">
        <v>34.86</v>
      </c>
      <c r="O62" s="16">
        <v>4.22</v>
      </c>
      <c r="P62" s="16">
        <v>2.61</v>
      </c>
      <c r="Q62" s="16">
        <v>9.4</v>
      </c>
      <c r="R62" s="16">
        <v>0.39</v>
      </c>
      <c r="S62" s="16">
        <v>0</v>
      </c>
      <c r="T62" s="16">
        <v>0</v>
      </c>
      <c r="U62" s="16">
        <v>0</v>
      </c>
    </row>
    <row r="63" spans="1:21" ht="19.5" customHeight="1">
      <c r="A63" s="16" t="s">
        <v>29</v>
      </c>
      <c r="B63" s="16" t="s">
        <v>106</v>
      </c>
      <c r="C63" s="16">
        <v>200</v>
      </c>
      <c r="D63" s="16">
        <v>1</v>
      </c>
      <c r="E63" s="16">
        <v>0.2</v>
      </c>
      <c r="F63" s="16">
        <v>20.2</v>
      </c>
      <c r="G63" s="32">
        <v>86.6</v>
      </c>
      <c r="H63" s="16">
        <v>0.02</v>
      </c>
      <c r="I63" s="16">
        <v>0.02</v>
      </c>
      <c r="J63" s="16">
        <v>0</v>
      </c>
      <c r="K63" s="16">
        <v>0</v>
      </c>
      <c r="L63" s="16">
        <v>4</v>
      </c>
      <c r="M63" s="16">
        <v>12</v>
      </c>
      <c r="N63" s="16">
        <v>240</v>
      </c>
      <c r="O63" s="16">
        <v>14</v>
      </c>
      <c r="P63" s="16">
        <v>8</v>
      </c>
      <c r="Q63" s="16">
        <v>14</v>
      </c>
      <c r="R63" s="16">
        <v>2.8</v>
      </c>
      <c r="S63" s="16">
        <v>0</v>
      </c>
      <c r="T63" s="16">
        <v>0</v>
      </c>
      <c r="U63" s="16">
        <v>0</v>
      </c>
    </row>
    <row r="64" spans="1:21" ht="19.5" customHeight="1">
      <c r="A64" s="16"/>
      <c r="B64" s="7" t="s">
        <v>92</v>
      </c>
      <c r="C64" s="7">
        <f>C62+C63</f>
        <v>230</v>
      </c>
      <c r="D64" s="7">
        <f t="shared" ref="D64:U64" si="9">D62+D63</f>
        <v>1.8399999999999999</v>
      </c>
      <c r="E64" s="7">
        <f t="shared" si="9"/>
        <v>1.19</v>
      </c>
      <c r="F64" s="7">
        <f t="shared" si="9"/>
        <v>43.39</v>
      </c>
      <c r="G64" s="38">
        <f t="shared" si="9"/>
        <v>191.6</v>
      </c>
      <c r="H64" s="7">
        <f t="shared" si="9"/>
        <v>0.03</v>
      </c>
      <c r="I64" s="7">
        <f t="shared" si="9"/>
        <v>0.03</v>
      </c>
      <c r="J64" s="7">
        <f t="shared" si="9"/>
        <v>0.54</v>
      </c>
      <c r="K64" s="7">
        <f t="shared" si="9"/>
        <v>0</v>
      </c>
      <c r="L64" s="7">
        <f t="shared" si="9"/>
        <v>4</v>
      </c>
      <c r="M64" s="7">
        <f t="shared" si="9"/>
        <v>23.17</v>
      </c>
      <c r="N64" s="7">
        <f t="shared" si="9"/>
        <v>274.86</v>
      </c>
      <c r="O64" s="7">
        <f t="shared" si="9"/>
        <v>18.22</v>
      </c>
      <c r="P64" s="7">
        <f t="shared" si="9"/>
        <v>10.61</v>
      </c>
      <c r="Q64" s="7">
        <f t="shared" si="9"/>
        <v>23.4</v>
      </c>
      <c r="R64" s="7">
        <f t="shared" si="9"/>
        <v>3.19</v>
      </c>
      <c r="S64" s="7">
        <f t="shared" si="9"/>
        <v>0</v>
      </c>
      <c r="T64" s="7">
        <f t="shared" si="9"/>
        <v>0</v>
      </c>
      <c r="U64" s="7">
        <f t="shared" si="9"/>
        <v>0</v>
      </c>
    </row>
    <row r="65" spans="1:21" ht="19.5" customHeight="1">
      <c r="A65" s="16"/>
      <c r="B65" s="7" t="s">
        <v>93</v>
      </c>
      <c r="C65" s="16"/>
      <c r="D65" s="16"/>
      <c r="E65" s="16"/>
      <c r="F65" s="16"/>
      <c r="G65" s="32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</row>
    <row r="66" spans="1:21" ht="19.5" customHeight="1">
      <c r="A66" s="16" t="s">
        <v>107</v>
      </c>
      <c r="B66" s="6" t="s">
        <v>163</v>
      </c>
      <c r="C66" s="16">
        <v>160</v>
      </c>
      <c r="D66" s="16">
        <v>31.4</v>
      </c>
      <c r="E66" s="16">
        <v>9.1999999999999993</v>
      </c>
      <c r="F66" s="16">
        <v>26.3</v>
      </c>
      <c r="G66" s="32">
        <v>313.2</v>
      </c>
      <c r="H66" s="16">
        <v>7.0000000000000007E-2</v>
      </c>
      <c r="I66" s="16">
        <v>0.33</v>
      </c>
      <c r="J66" s="16">
        <v>46.02</v>
      </c>
      <c r="K66" s="16">
        <v>0.15</v>
      </c>
      <c r="L66" s="16">
        <v>0.3</v>
      </c>
      <c r="M66" s="16">
        <v>146.88</v>
      </c>
      <c r="N66" s="16">
        <v>169.42</v>
      </c>
      <c r="O66" s="16">
        <v>219.92</v>
      </c>
      <c r="P66" s="16">
        <v>33.17</v>
      </c>
      <c r="Q66" s="16">
        <v>304.73</v>
      </c>
      <c r="R66" s="16">
        <v>0.87</v>
      </c>
      <c r="S66" s="16">
        <v>27.47</v>
      </c>
      <c r="T66" s="16">
        <v>40.06</v>
      </c>
      <c r="U66" s="16">
        <v>54.51</v>
      </c>
    </row>
    <row r="67" spans="1:21" ht="19.5" customHeight="1">
      <c r="A67" s="16" t="s">
        <v>108</v>
      </c>
      <c r="B67" s="16" t="s">
        <v>109</v>
      </c>
      <c r="C67" s="16">
        <v>200</v>
      </c>
      <c r="D67" s="16">
        <v>0.2</v>
      </c>
      <c r="E67" s="16">
        <v>0</v>
      </c>
      <c r="F67" s="16">
        <v>8</v>
      </c>
      <c r="G67" s="32">
        <v>33</v>
      </c>
      <c r="H67" s="16">
        <v>0.01</v>
      </c>
      <c r="I67" s="16">
        <v>0.01</v>
      </c>
      <c r="J67" s="16">
        <v>1.06</v>
      </c>
      <c r="K67" s="16">
        <v>0</v>
      </c>
      <c r="L67" s="16">
        <v>5.28</v>
      </c>
      <c r="M67" s="16">
        <v>2.23</v>
      </c>
      <c r="N67" s="16">
        <v>36.15</v>
      </c>
      <c r="O67" s="16">
        <v>74.47</v>
      </c>
      <c r="P67" s="16">
        <v>2.4900000000000002</v>
      </c>
      <c r="Q67" s="16">
        <v>4.4000000000000004</v>
      </c>
      <c r="R67" s="16">
        <v>0.08</v>
      </c>
      <c r="S67" s="16">
        <v>0.44</v>
      </c>
      <c r="T67" s="16">
        <v>0.1</v>
      </c>
      <c r="U67" s="16">
        <v>3.74</v>
      </c>
    </row>
    <row r="68" spans="1:21" ht="19.5" customHeight="1">
      <c r="A68" s="16" t="s">
        <v>29</v>
      </c>
      <c r="B68" s="16" t="s">
        <v>30</v>
      </c>
      <c r="C68" s="16">
        <v>30</v>
      </c>
      <c r="D68" s="16">
        <v>2.2999999999999998</v>
      </c>
      <c r="E68" s="16">
        <v>0.2</v>
      </c>
      <c r="F68" s="16">
        <v>14.8</v>
      </c>
      <c r="G68" s="32">
        <v>70.3</v>
      </c>
      <c r="H68" s="16">
        <v>0.03</v>
      </c>
      <c r="I68" s="16">
        <v>0.01</v>
      </c>
      <c r="J68" s="16">
        <v>0</v>
      </c>
      <c r="K68" s="16">
        <v>0</v>
      </c>
      <c r="L68" s="16">
        <v>0</v>
      </c>
      <c r="M68" s="16">
        <v>149.69999999999999</v>
      </c>
      <c r="N68" s="16">
        <v>27.9</v>
      </c>
      <c r="O68" s="16">
        <v>6</v>
      </c>
      <c r="P68" s="16">
        <v>4.2</v>
      </c>
      <c r="Q68" s="16">
        <v>19.5</v>
      </c>
      <c r="R68" s="16">
        <v>0.33</v>
      </c>
      <c r="S68" s="16">
        <v>0.96</v>
      </c>
      <c r="T68" s="16">
        <v>1.8</v>
      </c>
      <c r="U68" s="16">
        <v>4.3499999999999996</v>
      </c>
    </row>
    <row r="69" spans="1:21" ht="27" customHeight="1">
      <c r="A69" s="16" t="s">
        <v>139</v>
      </c>
      <c r="B69" s="16" t="s">
        <v>140</v>
      </c>
      <c r="C69" s="16">
        <v>100</v>
      </c>
      <c r="D69" s="16">
        <v>1.6</v>
      </c>
      <c r="E69" s="16">
        <v>0.2</v>
      </c>
      <c r="F69" s="16">
        <v>10.3</v>
      </c>
      <c r="G69" s="32">
        <v>49.6</v>
      </c>
      <c r="H69" s="16">
        <v>0.03</v>
      </c>
      <c r="I69" s="16">
        <v>0.01</v>
      </c>
      <c r="J69" s="16">
        <v>0</v>
      </c>
      <c r="K69" s="16">
        <v>0</v>
      </c>
      <c r="L69" s="16">
        <v>0</v>
      </c>
      <c r="M69" s="16">
        <v>90.75</v>
      </c>
      <c r="N69" s="16">
        <v>27.75</v>
      </c>
      <c r="O69" s="16">
        <v>4.5</v>
      </c>
      <c r="P69" s="16">
        <v>6.9</v>
      </c>
      <c r="Q69" s="16">
        <v>18.149999999999999</v>
      </c>
      <c r="R69" s="16">
        <v>0.44</v>
      </c>
      <c r="S69" s="16">
        <v>0</v>
      </c>
      <c r="T69" s="16">
        <v>0</v>
      </c>
      <c r="U69" s="16">
        <v>0</v>
      </c>
    </row>
    <row r="70" spans="1:21" ht="19.5" customHeight="1">
      <c r="A70" s="16"/>
      <c r="B70" s="7" t="s">
        <v>97</v>
      </c>
      <c r="C70" s="7">
        <f>C66+C67+C68+C69</f>
        <v>490</v>
      </c>
      <c r="D70" s="7">
        <f t="shared" ref="D70:U70" si="10">D66+D67+D68+D69</f>
        <v>35.5</v>
      </c>
      <c r="E70" s="7">
        <f t="shared" si="10"/>
        <v>9.5999999999999979</v>
      </c>
      <c r="F70" s="7">
        <f t="shared" si="10"/>
        <v>59.399999999999991</v>
      </c>
      <c r="G70" s="38">
        <f t="shared" si="10"/>
        <v>466.1</v>
      </c>
      <c r="H70" s="7">
        <f t="shared" si="10"/>
        <v>0.14000000000000001</v>
      </c>
      <c r="I70" s="7">
        <f t="shared" si="10"/>
        <v>0.36000000000000004</v>
      </c>
      <c r="J70" s="7">
        <f t="shared" si="10"/>
        <v>47.080000000000005</v>
      </c>
      <c r="K70" s="7">
        <f t="shared" si="10"/>
        <v>0.15</v>
      </c>
      <c r="L70" s="7">
        <f t="shared" si="10"/>
        <v>5.58</v>
      </c>
      <c r="M70" s="7">
        <f t="shared" si="10"/>
        <v>389.55999999999995</v>
      </c>
      <c r="N70" s="7">
        <f t="shared" si="10"/>
        <v>261.22000000000003</v>
      </c>
      <c r="O70" s="7">
        <f t="shared" si="10"/>
        <v>304.89</v>
      </c>
      <c r="P70" s="7">
        <f t="shared" si="10"/>
        <v>46.760000000000005</v>
      </c>
      <c r="Q70" s="7">
        <f t="shared" si="10"/>
        <v>346.78</v>
      </c>
      <c r="R70" s="7">
        <f t="shared" si="10"/>
        <v>1.72</v>
      </c>
      <c r="S70" s="7">
        <f t="shared" si="10"/>
        <v>28.87</v>
      </c>
      <c r="T70" s="7">
        <f t="shared" si="10"/>
        <v>41.96</v>
      </c>
      <c r="U70" s="7">
        <f t="shared" si="10"/>
        <v>62.6</v>
      </c>
    </row>
    <row r="71" spans="1:21" ht="19.5" customHeight="1">
      <c r="A71" s="16"/>
      <c r="B71" s="7" t="s">
        <v>138</v>
      </c>
      <c r="C71" s="7"/>
      <c r="D71" s="7"/>
      <c r="E71" s="7"/>
      <c r="F71" s="7"/>
      <c r="G71" s="38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ht="19.5" customHeight="1">
      <c r="A72" s="16" t="s">
        <v>29</v>
      </c>
      <c r="B72" s="16" t="s">
        <v>110</v>
      </c>
      <c r="C72" s="16">
        <v>200</v>
      </c>
      <c r="D72" s="16">
        <v>5.8</v>
      </c>
      <c r="E72" s="16">
        <v>5</v>
      </c>
      <c r="F72" s="16">
        <v>8</v>
      </c>
      <c r="G72" s="32">
        <v>100.2</v>
      </c>
      <c r="H72" s="16">
        <v>0.06</v>
      </c>
      <c r="I72" s="16">
        <v>0.27</v>
      </c>
      <c r="J72" s="16">
        <v>26.4</v>
      </c>
      <c r="K72" s="16">
        <v>0</v>
      </c>
      <c r="L72" s="16">
        <v>1</v>
      </c>
      <c r="M72" s="16">
        <v>76</v>
      </c>
      <c r="N72" s="16">
        <v>242</v>
      </c>
      <c r="O72" s="16">
        <v>211</v>
      </c>
      <c r="P72" s="16">
        <v>24</v>
      </c>
      <c r="Q72" s="16">
        <v>157</v>
      </c>
      <c r="R72" s="16">
        <v>0.2</v>
      </c>
      <c r="S72" s="16">
        <v>18</v>
      </c>
      <c r="T72" s="16">
        <v>3.5</v>
      </c>
      <c r="U72" s="16">
        <v>40</v>
      </c>
    </row>
    <row r="73" spans="1:21" ht="19.5" customHeight="1">
      <c r="A73" s="7"/>
      <c r="B73" s="7" t="s">
        <v>137</v>
      </c>
      <c r="C73" s="7">
        <f>C72</f>
        <v>200</v>
      </c>
      <c r="D73" s="7">
        <f t="shared" ref="D73:T73" si="11">D72</f>
        <v>5.8</v>
      </c>
      <c r="E73" s="7">
        <f t="shared" si="11"/>
        <v>5</v>
      </c>
      <c r="F73" s="7">
        <f t="shared" si="11"/>
        <v>8</v>
      </c>
      <c r="G73" s="38">
        <f t="shared" si="11"/>
        <v>100.2</v>
      </c>
      <c r="H73" s="7">
        <f t="shared" si="11"/>
        <v>0.06</v>
      </c>
      <c r="I73" s="7">
        <f t="shared" si="11"/>
        <v>0.27</v>
      </c>
      <c r="J73" s="7">
        <f t="shared" si="11"/>
        <v>26.4</v>
      </c>
      <c r="K73" s="7">
        <f t="shared" si="11"/>
        <v>0</v>
      </c>
      <c r="L73" s="7">
        <f t="shared" si="11"/>
        <v>1</v>
      </c>
      <c r="M73" s="7">
        <f t="shared" si="11"/>
        <v>76</v>
      </c>
      <c r="N73" s="7">
        <f t="shared" si="11"/>
        <v>242</v>
      </c>
      <c r="O73" s="7">
        <f t="shared" si="11"/>
        <v>211</v>
      </c>
      <c r="P73" s="7">
        <f t="shared" si="11"/>
        <v>24</v>
      </c>
      <c r="Q73" s="7">
        <f t="shared" si="11"/>
        <v>157</v>
      </c>
      <c r="R73" s="7">
        <f t="shared" si="11"/>
        <v>0.2</v>
      </c>
      <c r="S73" s="7">
        <f t="shared" si="11"/>
        <v>18</v>
      </c>
      <c r="T73" s="7">
        <f t="shared" si="11"/>
        <v>3.5</v>
      </c>
      <c r="U73" s="7">
        <f>U72</f>
        <v>40</v>
      </c>
    </row>
    <row r="74" spans="1:21" ht="19.5" customHeight="1">
      <c r="A74" s="16"/>
      <c r="B74" s="20" t="s">
        <v>33</v>
      </c>
      <c r="C74" s="20">
        <f t="shared" ref="C74:U74" si="12">C51+C60+C64+C70+C73</f>
        <v>2130</v>
      </c>
      <c r="D74" s="20">
        <f t="shared" si="12"/>
        <v>80.569999999999993</v>
      </c>
      <c r="E74" s="20">
        <f t="shared" si="12"/>
        <v>49.809999999999988</v>
      </c>
      <c r="F74" s="20">
        <f t="shared" si="12"/>
        <v>243.64999999999998</v>
      </c>
      <c r="G74" s="39">
        <f t="shared" si="12"/>
        <v>1684.2</v>
      </c>
      <c r="H74" s="20">
        <f t="shared" si="12"/>
        <v>0.72</v>
      </c>
      <c r="I74" s="20">
        <f t="shared" si="12"/>
        <v>1.0900000000000001</v>
      </c>
      <c r="J74" s="20">
        <f t="shared" si="12"/>
        <v>266.02999999999997</v>
      </c>
      <c r="K74" s="20">
        <f t="shared" si="12"/>
        <v>0.45000000000000007</v>
      </c>
      <c r="L74" s="20">
        <f t="shared" si="12"/>
        <v>25.86</v>
      </c>
      <c r="M74" s="20">
        <f t="shared" si="12"/>
        <v>1670.9</v>
      </c>
      <c r="N74" s="20">
        <f t="shared" si="12"/>
        <v>1595.0600000000002</v>
      </c>
      <c r="O74" s="20">
        <f t="shared" si="12"/>
        <v>1136.4699999999998</v>
      </c>
      <c r="P74" s="20">
        <f t="shared" si="12"/>
        <v>329.83</v>
      </c>
      <c r="Q74" s="20">
        <f t="shared" si="12"/>
        <v>1237.1999999999998</v>
      </c>
      <c r="R74" s="20">
        <f t="shared" si="12"/>
        <v>16.309999999999999</v>
      </c>
      <c r="S74" s="20">
        <f t="shared" si="12"/>
        <v>138.01</v>
      </c>
      <c r="T74" s="20">
        <f t="shared" si="12"/>
        <v>76.34</v>
      </c>
      <c r="U74" s="20">
        <f t="shared" si="12"/>
        <v>190.28</v>
      </c>
    </row>
    <row r="75" spans="1:21" ht="19.5" customHeight="1">
      <c r="A75" s="21"/>
      <c r="B75" s="22"/>
      <c r="C75" s="22"/>
      <c r="D75" s="22"/>
      <c r="E75" s="22"/>
      <c r="F75" s="22"/>
      <c r="G75" s="40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</row>
    <row r="76" spans="1:21" ht="19.5" customHeight="1">
      <c r="A76" s="60" t="s">
        <v>111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</row>
    <row r="77" spans="1:21" ht="19.5" customHeight="1">
      <c r="A77" s="52" t="s">
        <v>0</v>
      </c>
      <c r="B77" s="52" t="s">
        <v>72</v>
      </c>
      <c r="C77" s="61" t="s">
        <v>1</v>
      </c>
      <c r="D77" s="63" t="s">
        <v>73</v>
      </c>
      <c r="E77" s="64"/>
      <c r="F77" s="65"/>
      <c r="G77" s="66" t="s">
        <v>5</v>
      </c>
      <c r="H77" s="68" t="s">
        <v>70</v>
      </c>
      <c r="I77" s="68"/>
      <c r="J77" s="68"/>
      <c r="K77" s="68"/>
      <c r="L77" s="68"/>
      <c r="M77" s="68" t="s">
        <v>71</v>
      </c>
      <c r="N77" s="68"/>
      <c r="O77" s="68"/>
      <c r="P77" s="68"/>
      <c r="Q77" s="68"/>
      <c r="R77" s="68"/>
      <c r="S77" s="68"/>
      <c r="T77" s="68"/>
      <c r="U77" s="68"/>
    </row>
    <row r="78" spans="1:21" ht="19.5" customHeight="1">
      <c r="A78" s="52"/>
      <c r="B78" s="52"/>
      <c r="C78" s="62"/>
      <c r="D78" s="10" t="s">
        <v>2</v>
      </c>
      <c r="E78" s="10" t="s">
        <v>3</v>
      </c>
      <c r="F78" s="10" t="s">
        <v>4</v>
      </c>
      <c r="G78" s="67"/>
      <c r="H78" s="23" t="s">
        <v>6</v>
      </c>
      <c r="I78" s="23" t="s">
        <v>7</v>
      </c>
      <c r="J78" s="23" t="s">
        <v>8</v>
      </c>
      <c r="K78" s="23" t="s">
        <v>9</v>
      </c>
      <c r="L78" s="23" t="s">
        <v>10</v>
      </c>
      <c r="M78" s="23" t="s">
        <v>11</v>
      </c>
      <c r="N78" s="23" t="s">
        <v>12</v>
      </c>
      <c r="O78" s="23" t="s">
        <v>13</v>
      </c>
      <c r="P78" s="23" t="s">
        <v>14</v>
      </c>
      <c r="Q78" s="23" t="s">
        <v>15</v>
      </c>
      <c r="R78" s="23" t="s">
        <v>16</v>
      </c>
      <c r="S78" s="23" t="s">
        <v>17</v>
      </c>
      <c r="T78" s="23" t="s">
        <v>18</v>
      </c>
      <c r="U78" s="23" t="s">
        <v>19</v>
      </c>
    </row>
    <row r="79" spans="1:21" ht="19.5" customHeight="1">
      <c r="A79" s="7"/>
      <c r="B79" s="7"/>
      <c r="C79" s="23" t="s">
        <v>20</v>
      </c>
      <c r="D79" s="23" t="s">
        <v>20</v>
      </c>
      <c r="E79" s="23" t="s">
        <v>20</v>
      </c>
      <c r="F79" s="23" t="s">
        <v>20</v>
      </c>
      <c r="G79" s="41" t="s">
        <v>21</v>
      </c>
      <c r="H79" s="23" t="s">
        <v>22</v>
      </c>
      <c r="I79" s="23" t="s">
        <v>22</v>
      </c>
      <c r="J79" s="23" t="s">
        <v>23</v>
      </c>
      <c r="K79" s="23" t="s">
        <v>24</v>
      </c>
      <c r="L79" s="23" t="s">
        <v>22</v>
      </c>
      <c r="M79" s="23" t="s">
        <v>22</v>
      </c>
      <c r="N79" s="23" t="s">
        <v>22</v>
      </c>
      <c r="O79" s="23" t="s">
        <v>22</v>
      </c>
      <c r="P79" s="23" t="s">
        <v>22</v>
      </c>
      <c r="Q79" s="23" t="s">
        <v>22</v>
      </c>
      <c r="R79" s="23" t="s">
        <v>22</v>
      </c>
      <c r="S79" s="23" t="s">
        <v>24</v>
      </c>
      <c r="T79" s="23" t="s">
        <v>24</v>
      </c>
      <c r="U79" s="23" t="s">
        <v>24</v>
      </c>
    </row>
    <row r="80" spans="1:21" ht="19.5" customHeight="1">
      <c r="A80" s="16"/>
      <c r="B80" s="7" t="s">
        <v>87</v>
      </c>
      <c r="C80" s="7"/>
      <c r="D80" s="7"/>
      <c r="E80" s="7"/>
      <c r="F80" s="7"/>
      <c r="G80" s="38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ht="27" customHeight="1">
      <c r="A81" s="16" t="s">
        <v>112</v>
      </c>
      <c r="B81" s="16" t="s">
        <v>113</v>
      </c>
      <c r="C81" s="16">
        <v>10</v>
      </c>
      <c r="D81" s="16">
        <v>0.08</v>
      </c>
      <c r="E81" s="16">
        <v>7.25</v>
      </c>
      <c r="F81" s="16">
        <v>0.13</v>
      </c>
      <c r="G81" s="32">
        <v>66.099999999999994</v>
      </c>
      <c r="H81" s="16">
        <v>0</v>
      </c>
      <c r="I81" s="16">
        <v>0.01</v>
      </c>
      <c r="J81" s="16">
        <v>27</v>
      </c>
      <c r="K81" s="16">
        <v>0.13</v>
      </c>
      <c r="L81" s="16">
        <v>0</v>
      </c>
      <c r="M81" s="16">
        <v>1.1399999999999999</v>
      </c>
      <c r="N81" s="16">
        <v>2.4900000000000002</v>
      </c>
      <c r="O81" s="16">
        <v>2.11</v>
      </c>
      <c r="P81" s="16">
        <v>0</v>
      </c>
      <c r="Q81" s="16">
        <v>2.61</v>
      </c>
      <c r="R81" s="16">
        <v>0.02</v>
      </c>
      <c r="S81" s="16">
        <v>0</v>
      </c>
      <c r="T81" s="16">
        <v>0.1</v>
      </c>
      <c r="U81" s="16">
        <v>0.3</v>
      </c>
    </row>
    <row r="82" spans="1:21" ht="27.75" customHeight="1">
      <c r="A82" s="16" t="s">
        <v>114</v>
      </c>
      <c r="B82" s="16" t="s">
        <v>115</v>
      </c>
      <c r="C82" s="16">
        <v>150</v>
      </c>
      <c r="D82" s="16">
        <v>5.4</v>
      </c>
      <c r="E82" s="16">
        <v>7</v>
      </c>
      <c r="F82" s="16">
        <v>25.6</v>
      </c>
      <c r="G82" s="32">
        <v>186.8</v>
      </c>
      <c r="H82" s="16">
        <v>0.09</v>
      </c>
      <c r="I82" s="16">
        <v>0.13</v>
      </c>
      <c r="J82" s="16">
        <v>31.14</v>
      </c>
      <c r="K82" s="16">
        <v>0.1</v>
      </c>
      <c r="L82" s="16">
        <v>0.43</v>
      </c>
      <c r="M82" s="16">
        <v>256.67</v>
      </c>
      <c r="N82" s="16">
        <v>158.61000000000001</v>
      </c>
      <c r="O82" s="16">
        <v>127.09</v>
      </c>
      <c r="P82" s="16">
        <v>24.68</v>
      </c>
      <c r="Q82" s="16">
        <v>166.41</v>
      </c>
      <c r="R82" s="16">
        <v>0.63</v>
      </c>
      <c r="S82" s="16">
        <v>37.43</v>
      </c>
      <c r="T82" s="16">
        <v>12.57</v>
      </c>
      <c r="U82" s="16">
        <v>46.68</v>
      </c>
    </row>
    <row r="83" spans="1:21" ht="19.5" customHeight="1">
      <c r="A83" s="6" t="s">
        <v>42</v>
      </c>
      <c r="B83" s="6" t="s">
        <v>177</v>
      </c>
      <c r="C83" s="16">
        <v>200</v>
      </c>
      <c r="D83" s="16">
        <v>0.01</v>
      </c>
      <c r="E83" s="16">
        <v>0</v>
      </c>
      <c r="F83" s="16">
        <v>12.62</v>
      </c>
      <c r="G83" s="32">
        <v>50.6</v>
      </c>
      <c r="H83" s="16">
        <v>0.03</v>
      </c>
      <c r="I83" s="16">
        <v>0.04</v>
      </c>
      <c r="J83" s="16">
        <v>12.5</v>
      </c>
      <c r="K83" s="16">
        <v>0</v>
      </c>
      <c r="L83" s="16">
        <v>3</v>
      </c>
      <c r="M83" s="16">
        <v>0</v>
      </c>
      <c r="N83" s="16">
        <v>1</v>
      </c>
      <c r="O83" s="16">
        <v>58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</row>
    <row r="84" spans="1:21" ht="19.5" customHeight="1">
      <c r="A84" s="16" t="s">
        <v>29</v>
      </c>
      <c r="B84" s="16" t="s">
        <v>30</v>
      </c>
      <c r="C84" s="16">
        <v>40</v>
      </c>
      <c r="D84" s="16">
        <v>2.2999999999999998</v>
      </c>
      <c r="E84" s="16">
        <v>0.2</v>
      </c>
      <c r="F84" s="16">
        <v>14.8</v>
      </c>
      <c r="G84" s="32">
        <v>70.3</v>
      </c>
      <c r="H84" s="16">
        <v>0.03</v>
      </c>
      <c r="I84" s="16">
        <v>0.01</v>
      </c>
      <c r="J84" s="16">
        <v>0</v>
      </c>
      <c r="K84" s="16">
        <v>0</v>
      </c>
      <c r="L84" s="16">
        <v>0</v>
      </c>
      <c r="M84" s="16">
        <v>149.69999999999999</v>
      </c>
      <c r="N84" s="16">
        <v>27.9</v>
      </c>
      <c r="O84" s="16">
        <v>6</v>
      </c>
      <c r="P84" s="16">
        <v>4.2</v>
      </c>
      <c r="Q84" s="16">
        <v>19.5</v>
      </c>
      <c r="R84" s="16">
        <v>0.33</v>
      </c>
      <c r="S84" s="16">
        <v>0.96</v>
      </c>
      <c r="T84" s="16">
        <v>1.8</v>
      </c>
      <c r="U84" s="16">
        <v>4.3499999999999996</v>
      </c>
    </row>
    <row r="85" spans="1:21" ht="19.5" customHeight="1">
      <c r="A85" s="16"/>
      <c r="B85" s="7" t="s">
        <v>32</v>
      </c>
      <c r="C85" s="7">
        <f>C81+C82+C83+C84</f>
        <v>400</v>
      </c>
      <c r="D85" s="7">
        <f t="shared" ref="D85:U85" si="13">D81+D82+D83+D84</f>
        <v>7.79</v>
      </c>
      <c r="E85" s="7">
        <f t="shared" si="13"/>
        <v>14.45</v>
      </c>
      <c r="F85" s="7">
        <f t="shared" si="13"/>
        <v>53.150000000000006</v>
      </c>
      <c r="G85" s="38">
        <f t="shared" si="13"/>
        <v>373.8</v>
      </c>
      <c r="H85" s="7">
        <f t="shared" si="13"/>
        <v>0.15</v>
      </c>
      <c r="I85" s="7">
        <f t="shared" si="13"/>
        <v>0.19000000000000003</v>
      </c>
      <c r="J85" s="7">
        <f t="shared" si="13"/>
        <v>70.64</v>
      </c>
      <c r="K85" s="7">
        <f t="shared" si="13"/>
        <v>0.23</v>
      </c>
      <c r="L85" s="7">
        <f t="shared" si="13"/>
        <v>3.43</v>
      </c>
      <c r="M85" s="7">
        <f t="shared" si="13"/>
        <v>407.51</v>
      </c>
      <c r="N85" s="7">
        <f t="shared" si="13"/>
        <v>190.00000000000003</v>
      </c>
      <c r="O85" s="7">
        <f t="shared" si="13"/>
        <v>193.20000000000002</v>
      </c>
      <c r="P85" s="7">
        <f t="shared" si="13"/>
        <v>28.88</v>
      </c>
      <c r="Q85" s="7">
        <f t="shared" si="13"/>
        <v>188.52</v>
      </c>
      <c r="R85" s="7">
        <f t="shared" si="13"/>
        <v>0.98</v>
      </c>
      <c r="S85" s="7">
        <f t="shared" si="13"/>
        <v>38.39</v>
      </c>
      <c r="T85" s="7">
        <f t="shared" si="13"/>
        <v>14.47</v>
      </c>
      <c r="U85" s="7">
        <f t="shared" si="13"/>
        <v>51.33</v>
      </c>
    </row>
    <row r="86" spans="1:21" ht="19.5" customHeight="1">
      <c r="A86" s="16"/>
      <c r="B86" s="7" t="s">
        <v>88</v>
      </c>
      <c r="C86" s="16"/>
      <c r="D86" s="16"/>
      <c r="E86" s="16"/>
      <c r="F86" s="16"/>
      <c r="G86" s="32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</row>
    <row r="87" spans="1:21" ht="34.5" customHeight="1">
      <c r="A87" s="3" t="s">
        <v>50</v>
      </c>
      <c r="B87" s="16" t="s">
        <v>51</v>
      </c>
      <c r="C87" s="3">
        <v>60</v>
      </c>
      <c r="D87" s="3">
        <v>0.7</v>
      </c>
      <c r="E87" s="3">
        <v>5.4</v>
      </c>
      <c r="F87" s="3">
        <v>4</v>
      </c>
      <c r="G87" s="27">
        <v>67.099999999999994</v>
      </c>
      <c r="H87" s="3">
        <v>0.02</v>
      </c>
      <c r="I87" s="3">
        <v>0.02</v>
      </c>
      <c r="J87" s="3">
        <v>72.89</v>
      </c>
      <c r="K87" s="3">
        <v>0</v>
      </c>
      <c r="L87" s="3">
        <v>2.2599999999999998</v>
      </c>
      <c r="M87" s="3">
        <v>200.99</v>
      </c>
      <c r="N87" s="3">
        <v>127.85</v>
      </c>
      <c r="O87" s="3">
        <v>12.1</v>
      </c>
      <c r="P87" s="3">
        <v>9.66</v>
      </c>
      <c r="Q87" s="3">
        <v>21.4</v>
      </c>
      <c r="R87" s="3">
        <v>0.41</v>
      </c>
      <c r="S87" s="3">
        <v>7.86</v>
      </c>
      <c r="T87" s="3">
        <v>0.13</v>
      </c>
      <c r="U87" s="3">
        <v>11.85</v>
      </c>
    </row>
    <row r="88" spans="1:21" ht="33.75" customHeight="1">
      <c r="A88" s="16" t="s">
        <v>120</v>
      </c>
      <c r="B88" s="16" t="s">
        <v>121</v>
      </c>
      <c r="C88" s="16">
        <v>200</v>
      </c>
      <c r="D88" s="16">
        <v>5</v>
      </c>
      <c r="E88" s="16">
        <v>5.8</v>
      </c>
      <c r="F88" s="16">
        <v>11.3</v>
      </c>
      <c r="G88" s="32">
        <v>116.9</v>
      </c>
      <c r="H88" s="16">
        <v>0.04</v>
      </c>
      <c r="I88" s="16">
        <v>0.04</v>
      </c>
      <c r="J88" s="16">
        <v>103.29</v>
      </c>
      <c r="K88" s="16">
        <v>0</v>
      </c>
      <c r="L88" s="16">
        <v>6.42</v>
      </c>
      <c r="M88" s="16">
        <v>96.69</v>
      </c>
      <c r="N88" s="16">
        <v>195.41</v>
      </c>
      <c r="O88" s="16">
        <v>25.55</v>
      </c>
      <c r="P88" s="16">
        <v>15.32</v>
      </c>
      <c r="Q88" s="16">
        <v>40.39</v>
      </c>
      <c r="R88" s="16">
        <v>0.5</v>
      </c>
      <c r="S88" s="16">
        <v>15.37</v>
      </c>
      <c r="T88" s="16">
        <v>1.25</v>
      </c>
      <c r="U88" s="16">
        <v>20.68</v>
      </c>
    </row>
    <row r="89" spans="1:21" ht="20.25" customHeight="1">
      <c r="A89" s="16" t="s">
        <v>39</v>
      </c>
      <c r="B89" s="16" t="s">
        <v>40</v>
      </c>
      <c r="C89" s="16">
        <v>150</v>
      </c>
      <c r="D89" s="16">
        <v>5.3</v>
      </c>
      <c r="E89" s="16">
        <v>4.9000000000000004</v>
      </c>
      <c r="F89" s="16">
        <v>32.799999999999997</v>
      </c>
      <c r="G89" s="32">
        <v>196.8</v>
      </c>
      <c r="H89" s="16">
        <v>0.06</v>
      </c>
      <c r="I89" s="16">
        <v>0.02</v>
      </c>
      <c r="J89" s="16">
        <v>18.36</v>
      </c>
      <c r="K89" s="16">
        <v>0.09</v>
      </c>
      <c r="L89" s="16">
        <v>0</v>
      </c>
      <c r="M89" s="16">
        <v>149.04</v>
      </c>
      <c r="N89" s="16">
        <v>53.8</v>
      </c>
      <c r="O89" s="16">
        <v>105.83</v>
      </c>
      <c r="P89" s="16">
        <v>7.19</v>
      </c>
      <c r="Q89" s="16">
        <v>40.700000000000003</v>
      </c>
      <c r="R89" s="16">
        <v>0.73</v>
      </c>
      <c r="S89" s="16">
        <v>20.77</v>
      </c>
      <c r="T89" s="16">
        <v>0.06</v>
      </c>
      <c r="U89" s="16">
        <v>11.92</v>
      </c>
    </row>
    <row r="90" spans="1:21" ht="21" customHeight="1">
      <c r="A90" s="4" t="s">
        <v>149</v>
      </c>
      <c r="B90" s="4" t="s">
        <v>150</v>
      </c>
      <c r="C90" s="13" t="s">
        <v>171</v>
      </c>
      <c r="D90" s="3">
        <v>13.8</v>
      </c>
      <c r="E90" s="3">
        <v>14.8</v>
      </c>
      <c r="F90" s="3">
        <v>3.9</v>
      </c>
      <c r="G90" s="27">
        <v>145</v>
      </c>
      <c r="H90" s="3">
        <v>0.1</v>
      </c>
      <c r="I90" s="3">
        <v>0</v>
      </c>
      <c r="J90" s="3">
        <v>0</v>
      </c>
      <c r="K90" s="3">
        <v>0</v>
      </c>
      <c r="L90" s="3">
        <v>1.5</v>
      </c>
      <c r="M90" s="3">
        <v>0</v>
      </c>
      <c r="N90" s="3">
        <v>0</v>
      </c>
      <c r="O90" s="3">
        <v>26.4</v>
      </c>
      <c r="P90" s="3">
        <v>16.600000000000001</v>
      </c>
      <c r="Q90" s="3">
        <v>115.3</v>
      </c>
      <c r="R90" s="3">
        <v>0.9</v>
      </c>
      <c r="S90" s="3">
        <v>0</v>
      </c>
      <c r="T90" s="3">
        <v>0</v>
      </c>
      <c r="U90" s="3">
        <v>0</v>
      </c>
    </row>
    <row r="91" spans="1:21" ht="19.5" customHeight="1">
      <c r="A91" s="16" t="s">
        <v>42</v>
      </c>
      <c r="B91" s="16" t="s">
        <v>43</v>
      </c>
      <c r="C91" s="16">
        <v>207</v>
      </c>
      <c r="D91" s="16">
        <v>0.2</v>
      </c>
      <c r="E91" s="16">
        <v>0.1</v>
      </c>
      <c r="F91" s="16">
        <v>6.6</v>
      </c>
      <c r="G91" s="32">
        <v>27.9</v>
      </c>
      <c r="H91" s="16">
        <v>0</v>
      </c>
      <c r="I91" s="16">
        <v>0.01</v>
      </c>
      <c r="J91" s="16">
        <v>0.38</v>
      </c>
      <c r="K91" s="16">
        <v>0</v>
      </c>
      <c r="L91" s="16">
        <v>1.1599999999999999</v>
      </c>
      <c r="M91" s="16">
        <v>1.26</v>
      </c>
      <c r="N91" s="16">
        <v>30.23</v>
      </c>
      <c r="O91" s="16">
        <v>67</v>
      </c>
      <c r="P91" s="16">
        <v>4.5599999999999996</v>
      </c>
      <c r="Q91" s="16">
        <v>8.52</v>
      </c>
      <c r="R91" s="16">
        <v>0.77</v>
      </c>
      <c r="S91" s="16">
        <v>0.01</v>
      </c>
      <c r="T91" s="16">
        <v>0.02</v>
      </c>
      <c r="U91" s="16">
        <v>0.7</v>
      </c>
    </row>
    <row r="92" spans="1:21" ht="19.5" customHeight="1">
      <c r="A92" s="16" t="s">
        <v>29</v>
      </c>
      <c r="B92" s="16" t="s">
        <v>31</v>
      </c>
      <c r="C92" s="16">
        <v>20</v>
      </c>
      <c r="D92" s="16">
        <v>1.3</v>
      </c>
      <c r="E92" s="16">
        <v>0.2</v>
      </c>
      <c r="F92" s="16">
        <v>6.7</v>
      </c>
      <c r="G92" s="32">
        <v>34.200000000000003</v>
      </c>
      <c r="H92" s="16">
        <v>0.04</v>
      </c>
      <c r="I92" s="16">
        <v>0.02</v>
      </c>
      <c r="J92" s="16">
        <v>0</v>
      </c>
      <c r="K92" s="16">
        <v>0</v>
      </c>
      <c r="L92" s="16">
        <v>0</v>
      </c>
      <c r="M92" s="16">
        <v>122</v>
      </c>
      <c r="N92" s="16">
        <v>49</v>
      </c>
      <c r="O92" s="16">
        <v>7</v>
      </c>
      <c r="P92" s="16">
        <v>9.4</v>
      </c>
      <c r="Q92" s="16">
        <v>31.6</v>
      </c>
      <c r="R92" s="16">
        <v>0.78</v>
      </c>
      <c r="S92" s="16">
        <v>0</v>
      </c>
      <c r="T92" s="16">
        <v>6.18</v>
      </c>
      <c r="U92" s="16">
        <v>0</v>
      </c>
    </row>
    <row r="93" spans="1:21" ht="19.5" customHeight="1">
      <c r="A93" s="3" t="s">
        <v>29</v>
      </c>
      <c r="B93" s="3" t="s">
        <v>30</v>
      </c>
      <c r="C93" s="3">
        <v>20</v>
      </c>
      <c r="D93" s="3">
        <v>1.52</v>
      </c>
      <c r="E93" s="3">
        <v>0.16</v>
      </c>
      <c r="F93" s="3">
        <v>9.84</v>
      </c>
      <c r="G93" s="27">
        <v>46.9</v>
      </c>
      <c r="H93" s="3">
        <v>0.02</v>
      </c>
      <c r="I93" s="3">
        <v>0.01</v>
      </c>
      <c r="J93" s="3">
        <v>0</v>
      </c>
      <c r="K93" s="3">
        <v>0</v>
      </c>
      <c r="L93" s="3">
        <v>0</v>
      </c>
      <c r="M93" s="3">
        <v>100</v>
      </c>
      <c r="N93" s="3">
        <v>19</v>
      </c>
      <c r="O93" s="3">
        <v>4</v>
      </c>
      <c r="P93" s="3">
        <v>3</v>
      </c>
      <c r="Q93" s="3">
        <v>13</v>
      </c>
      <c r="R93" s="3">
        <v>0.2</v>
      </c>
      <c r="S93" s="3">
        <v>0.64</v>
      </c>
      <c r="T93" s="3">
        <v>1.2</v>
      </c>
      <c r="U93" s="3">
        <v>2.9</v>
      </c>
    </row>
    <row r="94" spans="1:21" ht="19.5" customHeight="1">
      <c r="A94" s="16"/>
      <c r="B94" s="7" t="s">
        <v>89</v>
      </c>
      <c r="C94" s="7">
        <v>767</v>
      </c>
      <c r="D94" s="7">
        <f>D87+D88+D89+D90+D91+D92+D93</f>
        <v>27.82</v>
      </c>
      <c r="E94" s="7">
        <f t="shared" ref="E94:U94" si="14">E87+E88+E89+E90+E91+E92+E93</f>
        <v>31.360000000000003</v>
      </c>
      <c r="F94" s="7">
        <f t="shared" si="14"/>
        <v>75.14</v>
      </c>
      <c r="G94" s="7">
        <f t="shared" si="14"/>
        <v>634.79999999999995</v>
      </c>
      <c r="H94" s="7">
        <f t="shared" si="14"/>
        <v>0.28000000000000003</v>
      </c>
      <c r="I94" s="7">
        <f t="shared" si="14"/>
        <v>0.12</v>
      </c>
      <c r="J94" s="7">
        <f t="shared" si="14"/>
        <v>194.92000000000002</v>
      </c>
      <c r="K94" s="7">
        <f t="shared" si="14"/>
        <v>0.09</v>
      </c>
      <c r="L94" s="7">
        <f t="shared" si="14"/>
        <v>11.34</v>
      </c>
      <c r="M94" s="7">
        <f t="shared" si="14"/>
        <v>669.98</v>
      </c>
      <c r="N94" s="7">
        <f t="shared" si="14"/>
        <v>475.29</v>
      </c>
      <c r="O94" s="7">
        <f t="shared" si="14"/>
        <v>247.88</v>
      </c>
      <c r="P94" s="7">
        <f t="shared" si="14"/>
        <v>65.73</v>
      </c>
      <c r="Q94" s="7">
        <f t="shared" si="14"/>
        <v>270.91000000000003</v>
      </c>
      <c r="R94" s="7">
        <f t="shared" si="14"/>
        <v>4.29</v>
      </c>
      <c r="S94" s="7">
        <f t="shared" si="14"/>
        <v>44.65</v>
      </c>
      <c r="T94" s="7">
        <f t="shared" si="14"/>
        <v>8.84</v>
      </c>
      <c r="U94" s="7">
        <f t="shared" si="14"/>
        <v>48.050000000000004</v>
      </c>
    </row>
    <row r="95" spans="1:21" ht="19.5" customHeight="1">
      <c r="A95" s="16"/>
      <c r="B95" s="7" t="s">
        <v>90</v>
      </c>
      <c r="C95" s="16"/>
      <c r="D95" s="16"/>
      <c r="E95" s="16"/>
      <c r="F95" s="16"/>
      <c r="G95" s="32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</row>
    <row r="96" spans="1:21" ht="19.5" customHeight="1">
      <c r="A96" s="16" t="s">
        <v>29</v>
      </c>
      <c r="B96" s="6" t="s">
        <v>118</v>
      </c>
      <c r="C96" s="16">
        <v>200</v>
      </c>
      <c r="D96" s="16">
        <v>0.6</v>
      </c>
      <c r="E96" s="16">
        <v>0</v>
      </c>
      <c r="F96" s="16">
        <v>33</v>
      </c>
      <c r="G96" s="32">
        <v>134.4</v>
      </c>
      <c r="H96" s="16">
        <v>0.03</v>
      </c>
      <c r="I96" s="16">
        <v>0.06</v>
      </c>
      <c r="J96" s="16">
        <v>60</v>
      </c>
      <c r="K96" s="16">
        <v>0</v>
      </c>
      <c r="L96" s="16">
        <v>5</v>
      </c>
      <c r="M96" s="16">
        <v>9</v>
      </c>
      <c r="N96" s="16">
        <v>252</v>
      </c>
      <c r="O96" s="16">
        <v>9</v>
      </c>
      <c r="P96" s="16">
        <v>21</v>
      </c>
      <c r="Q96" s="16">
        <v>26</v>
      </c>
      <c r="R96" s="16">
        <v>0.3</v>
      </c>
      <c r="S96" s="16">
        <v>0</v>
      </c>
      <c r="T96" s="16">
        <v>0</v>
      </c>
      <c r="U96" s="16">
        <v>0</v>
      </c>
    </row>
    <row r="97" spans="1:21" ht="19.5" customHeight="1">
      <c r="A97" s="16" t="s">
        <v>55</v>
      </c>
      <c r="B97" s="16" t="s">
        <v>56</v>
      </c>
      <c r="C97" s="16">
        <v>60</v>
      </c>
      <c r="D97" s="16">
        <v>4.7</v>
      </c>
      <c r="E97" s="16">
        <v>4</v>
      </c>
      <c r="F97" s="16">
        <v>30.5</v>
      </c>
      <c r="G97" s="32">
        <v>176.9</v>
      </c>
      <c r="H97" s="16">
        <v>0.06</v>
      </c>
      <c r="I97" s="16">
        <v>0.03</v>
      </c>
      <c r="J97" s="16">
        <v>19.12</v>
      </c>
      <c r="K97" s="16">
        <v>0.14000000000000001</v>
      </c>
      <c r="L97" s="16">
        <v>0</v>
      </c>
      <c r="M97" s="16">
        <v>240.68</v>
      </c>
      <c r="N97" s="16">
        <v>50.54</v>
      </c>
      <c r="O97" s="16">
        <v>17.63</v>
      </c>
      <c r="P97" s="16">
        <v>6.52</v>
      </c>
      <c r="Q97" s="16">
        <v>40.93</v>
      </c>
      <c r="R97" s="16">
        <v>0.56999999999999995</v>
      </c>
      <c r="S97" s="16">
        <v>33.36</v>
      </c>
      <c r="T97" s="16">
        <v>3.15</v>
      </c>
      <c r="U97" s="16">
        <v>11.03</v>
      </c>
    </row>
    <row r="98" spans="1:21" ht="19.5" customHeight="1">
      <c r="A98" s="16"/>
      <c r="B98" s="7" t="s">
        <v>92</v>
      </c>
      <c r="C98" s="7">
        <f>C96+C97</f>
        <v>260</v>
      </c>
      <c r="D98" s="7">
        <f t="shared" ref="D98:U98" si="15">D96+D97</f>
        <v>5.3</v>
      </c>
      <c r="E98" s="7">
        <f t="shared" si="15"/>
        <v>4</v>
      </c>
      <c r="F98" s="7">
        <f t="shared" si="15"/>
        <v>63.5</v>
      </c>
      <c r="G98" s="38">
        <f t="shared" si="15"/>
        <v>311.3</v>
      </c>
      <c r="H98" s="7">
        <f t="shared" si="15"/>
        <v>0.09</v>
      </c>
      <c r="I98" s="7">
        <f t="shared" si="15"/>
        <v>0.09</v>
      </c>
      <c r="J98" s="7">
        <f t="shared" si="15"/>
        <v>79.12</v>
      </c>
      <c r="K98" s="7">
        <f t="shared" si="15"/>
        <v>0.14000000000000001</v>
      </c>
      <c r="L98" s="7">
        <f t="shared" si="15"/>
        <v>5</v>
      </c>
      <c r="M98" s="7">
        <f t="shared" si="15"/>
        <v>249.68</v>
      </c>
      <c r="N98" s="7">
        <f t="shared" si="15"/>
        <v>302.54000000000002</v>
      </c>
      <c r="O98" s="7">
        <f t="shared" si="15"/>
        <v>26.63</v>
      </c>
      <c r="P98" s="7">
        <f t="shared" si="15"/>
        <v>27.52</v>
      </c>
      <c r="Q98" s="7">
        <f t="shared" si="15"/>
        <v>66.930000000000007</v>
      </c>
      <c r="R98" s="7">
        <f t="shared" si="15"/>
        <v>0.86999999999999988</v>
      </c>
      <c r="S98" s="7">
        <f t="shared" si="15"/>
        <v>33.36</v>
      </c>
      <c r="T98" s="7">
        <f t="shared" si="15"/>
        <v>3.15</v>
      </c>
      <c r="U98" s="7">
        <f t="shared" si="15"/>
        <v>11.03</v>
      </c>
    </row>
    <row r="99" spans="1:21" ht="19.5" customHeight="1">
      <c r="A99" s="16"/>
      <c r="B99" s="7" t="s">
        <v>93</v>
      </c>
      <c r="C99" s="16"/>
      <c r="D99" s="16"/>
      <c r="E99" s="16"/>
      <c r="F99" s="16"/>
      <c r="G99" s="32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</row>
    <row r="100" spans="1:21" ht="19.5" customHeight="1">
      <c r="A100" s="16" t="s">
        <v>34</v>
      </c>
      <c r="B100" s="16" t="s">
        <v>35</v>
      </c>
      <c r="C100" s="24" t="s">
        <v>82</v>
      </c>
      <c r="D100" s="16">
        <v>23.05</v>
      </c>
      <c r="E100" s="16">
        <v>7.74</v>
      </c>
      <c r="F100" s="16">
        <v>19.27</v>
      </c>
      <c r="G100" s="32">
        <v>239</v>
      </c>
      <c r="H100" s="16">
        <v>0.15</v>
      </c>
      <c r="I100" s="16">
        <v>0.12</v>
      </c>
      <c r="J100" s="16">
        <v>285.64</v>
      </c>
      <c r="K100" s="16">
        <v>0</v>
      </c>
      <c r="L100" s="16">
        <v>13</v>
      </c>
      <c r="M100" s="16">
        <v>310</v>
      </c>
      <c r="N100" s="16">
        <v>812</v>
      </c>
      <c r="O100" s="16">
        <v>34</v>
      </c>
      <c r="P100" s="16">
        <v>102</v>
      </c>
      <c r="Q100" s="16">
        <v>213</v>
      </c>
      <c r="R100" s="16">
        <v>2.2999999999999998</v>
      </c>
      <c r="S100" s="16">
        <v>47.26</v>
      </c>
      <c r="T100" s="16">
        <v>18.7</v>
      </c>
      <c r="U100" s="16">
        <v>172</v>
      </c>
    </row>
    <row r="101" spans="1:21" ht="18" customHeight="1">
      <c r="A101" s="16" t="s">
        <v>29</v>
      </c>
      <c r="B101" s="16" t="s">
        <v>31</v>
      </c>
      <c r="C101" s="16">
        <v>20</v>
      </c>
      <c r="D101" s="16">
        <v>1.3</v>
      </c>
      <c r="E101" s="16">
        <v>0.2</v>
      </c>
      <c r="F101" s="16">
        <v>6.7</v>
      </c>
      <c r="G101" s="32">
        <v>34.200000000000003</v>
      </c>
      <c r="H101" s="16">
        <v>0.04</v>
      </c>
      <c r="I101" s="16">
        <v>0.02</v>
      </c>
      <c r="J101" s="16">
        <v>0</v>
      </c>
      <c r="K101" s="16">
        <v>0</v>
      </c>
      <c r="L101" s="16">
        <v>0</v>
      </c>
      <c r="M101" s="16">
        <v>122</v>
      </c>
      <c r="N101" s="16">
        <v>49</v>
      </c>
      <c r="O101" s="16">
        <v>7</v>
      </c>
      <c r="P101" s="16">
        <v>9.4</v>
      </c>
      <c r="Q101" s="16">
        <v>31.6</v>
      </c>
      <c r="R101" s="16">
        <v>0.78</v>
      </c>
      <c r="S101" s="16">
        <v>0</v>
      </c>
      <c r="T101" s="16">
        <v>6.18</v>
      </c>
      <c r="U101" s="16">
        <v>0</v>
      </c>
    </row>
    <row r="102" spans="1:21" ht="19.5" customHeight="1">
      <c r="A102" s="16" t="s">
        <v>29</v>
      </c>
      <c r="B102" s="16" t="s">
        <v>30</v>
      </c>
      <c r="C102" s="16">
        <v>30</v>
      </c>
      <c r="D102" s="16">
        <v>2.2999999999999998</v>
      </c>
      <c r="E102" s="16">
        <v>0.2</v>
      </c>
      <c r="F102" s="16">
        <v>14.8</v>
      </c>
      <c r="G102" s="32">
        <v>70.3</v>
      </c>
      <c r="H102" s="16">
        <v>0.03</v>
      </c>
      <c r="I102" s="16">
        <v>0.01</v>
      </c>
      <c r="J102" s="16">
        <v>0</v>
      </c>
      <c r="K102" s="16">
        <v>0</v>
      </c>
      <c r="L102" s="16">
        <v>0</v>
      </c>
      <c r="M102" s="16">
        <v>149.69999999999999</v>
      </c>
      <c r="N102" s="16">
        <v>27.9</v>
      </c>
      <c r="O102" s="16">
        <v>6</v>
      </c>
      <c r="P102" s="16">
        <v>4.2</v>
      </c>
      <c r="Q102" s="16">
        <v>19.5</v>
      </c>
      <c r="R102" s="16">
        <v>0.33</v>
      </c>
      <c r="S102" s="16">
        <v>0.96</v>
      </c>
      <c r="T102" s="16">
        <v>1.8</v>
      </c>
      <c r="U102" s="16">
        <v>4.3499999999999996</v>
      </c>
    </row>
    <row r="103" spans="1:21" ht="19.5" customHeight="1">
      <c r="A103" s="16" t="s">
        <v>27</v>
      </c>
      <c r="B103" s="16" t="s">
        <v>28</v>
      </c>
      <c r="C103" s="16">
        <v>200</v>
      </c>
      <c r="D103" s="16">
        <v>1.6</v>
      </c>
      <c r="E103" s="16">
        <v>1.1000000000000001</v>
      </c>
      <c r="F103" s="16">
        <v>8.6</v>
      </c>
      <c r="G103" s="32">
        <v>50.9</v>
      </c>
      <c r="H103" s="16">
        <v>0.01</v>
      </c>
      <c r="I103" s="16">
        <v>7.0000000000000007E-2</v>
      </c>
      <c r="J103" s="16">
        <v>6.9</v>
      </c>
      <c r="K103" s="16">
        <v>0</v>
      </c>
      <c r="L103" s="16">
        <v>0.3</v>
      </c>
      <c r="M103" s="16">
        <v>19.68</v>
      </c>
      <c r="N103" s="16">
        <v>81.349999999999994</v>
      </c>
      <c r="O103" s="16">
        <v>103.48</v>
      </c>
      <c r="P103" s="16">
        <v>9.92</v>
      </c>
      <c r="Q103" s="16">
        <v>46.33</v>
      </c>
      <c r="R103" s="16">
        <v>0.78</v>
      </c>
      <c r="S103" s="16">
        <v>4.5</v>
      </c>
      <c r="T103" s="16">
        <v>0.88</v>
      </c>
      <c r="U103" s="16">
        <v>10</v>
      </c>
    </row>
    <row r="104" spans="1:21" ht="19.5" customHeight="1">
      <c r="A104" s="16"/>
      <c r="B104" s="7" t="s">
        <v>97</v>
      </c>
      <c r="C104" s="7">
        <v>470</v>
      </c>
      <c r="D104" s="7">
        <f>SUM(D100:D103)</f>
        <v>28.250000000000004</v>
      </c>
      <c r="E104" s="7">
        <f t="shared" ref="E104:U104" si="16">SUM(E100:E103)</f>
        <v>9.24</v>
      </c>
      <c r="F104" s="7">
        <f t="shared" si="16"/>
        <v>49.37</v>
      </c>
      <c r="G104" s="38">
        <f>SUM(G100:G103)</f>
        <v>394.4</v>
      </c>
      <c r="H104" s="7">
        <f t="shared" si="16"/>
        <v>0.23</v>
      </c>
      <c r="I104" s="7">
        <f t="shared" si="16"/>
        <v>0.22</v>
      </c>
      <c r="J104" s="7">
        <f t="shared" si="16"/>
        <v>292.53999999999996</v>
      </c>
      <c r="K104" s="7">
        <f t="shared" si="16"/>
        <v>0</v>
      </c>
      <c r="L104" s="7">
        <f t="shared" si="16"/>
        <v>13.3</v>
      </c>
      <c r="M104" s="7">
        <f t="shared" si="16"/>
        <v>601.38</v>
      </c>
      <c r="N104" s="7">
        <f t="shared" si="16"/>
        <v>970.25</v>
      </c>
      <c r="O104" s="7">
        <f t="shared" si="16"/>
        <v>150.48000000000002</v>
      </c>
      <c r="P104" s="7">
        <f t="shared" si="16"/>
        <v>125.52000000000001</v>
      </c>
      <c r="Q104" s="7">
        <f t="shared" si="16"/>
        <v>310.43</v>
      </c>
      <c r="R104" s="7">
        <f t="shared" si="16"/>
        <v>4.1900000000000004</v>
      </c>
      <c r="S104" s="7">
        <f t="shared" si="16"/>
        <v>52.72</v>
      </c>
      <c r="T104" s="7">
        <f t="shared" si="16"/>
        <v>27.56</v>
      </c>
      <c r="U104" s="7">
        <f t="shared" si="16"/>
        <v>186.35</v>
      </c>
    </row>
    <row r="105" spans="1:21" ht="19.5" customHeight="1">
      <c r="A105" s="16"/>
      <c r="B105" s="7" t="s">
        <v>138</v>
      </c>
      <c r="C105" s="7"/>
      <c r="D105" s="7"/>
      <c r="E105" s="7"/>
      <c r="F105" s="7"/>
      <c r="G105" s="38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ht="19.5" customHeight="1">
      <c r="A106" s="16" t="s">
        <v>29</v>
      </c>
      <c r="B106" s="16" t="s">
        <v>96</v>
      </c>
      <c r="C106" s="16">
        <v>200</v>
      </c>
      <c r="D106" s="16">
        <v>5.8</v>
      </c>
      <c r="E106" s="16">
        <v>5</v>
      </c>
      <c r="F106" s="16">
        <v>8.4</v>
      </c>
      <c r="G106" s="32">
        <v>101.8</v>
      </c>
      <c r="H106" s="16">
        <v>0.03</v>
      </c>
      <c r="I106" s="16">
        <v>0.21</v>
      </c>
      <c r="J106" s="16">
        <v>26.4</v>
      </c>
      <c r="K106" s="16">
        <v>0</v>
      </c>
      <c r="L106" s="16">
        <v>0</v>
      </c>
      <c r="M106" s="16">
        <v>76</v>
      </c>
      <c r="N106" s="16">
        <v>242</v>
      </c>
      <c r="O106" s="16">
        <v>218</v>
      </c>
      <c r="P106" s="16">
        <v>24</v>
      </c>
      <c r="Q106" s="16">
        <v>160</v>
      </c>
      <c r="R106" s="16">
        <v>0.2</v>
      </c>
      <c r="S106" s="16">
        <v>18</v>
      </c>
      <c r="T106" s="16">
        <v>1.8</v>
      </c>
      <c r="U106" s="16">
        <v>40</v>
      </c>
    </row>
    <row r="107" spans="1:21" ht="19.5" customHeight="1">
      <c r="A107" s="7"/>
      <c r="B107" s="7" t="s">
        <v>137</v>
      </c>
      <c r="C107" s="7">
        <f>C106</f>
        <v>200</v>
      </c>
      <c r="D107" s="7">
        <f t="shared" ref="D107:U107" si="17">D106</f>
        <v>5.8</v>
      </c>
      <c r="E107" s="7">
        <f t="shared" si="17"/>
        <v>5</v>
      </c>
      <c r="F107" s="7">
        <f t="shared" si="17"/>
        <v>8.4</v>
      </c>
      <c r="G107" s="38">
        <f t="shared" si="17"/>
        <v>101.8</v>
      </c>
      <c r="H107" s="7">
        <f t="shared" si="17"/>
        <v>0.03</v>
      </c>
      <c r="I107" s="7">
        <f t="shared" si="17"/>
        <v>0.21</v>
      </c>
      <c r="J107" s="7">
        <f t="shared" si="17"/>
        <v>26.4</v>
      </c>
      <c r="K107" s="7">
        <f t="shared" si="17"/>
        <v>0</v>
      </c>
      <c r="L107" s="7">
        <f t="shared" si="17"/>
        <v>0</v>
      </c>
      <c r="M107" s="7">
        <f t="shared" si="17"/>
        <v>76</v>
      </c>
      <c r="N107" s="7">
        <f t="shared" si="17"/>
        <v>242</v>
      </c>
      <c r="O107" s="7">
        <f t="shared" si="17"/>
        <v>218</v>
      </c>
      <c r="P107" s="7">
        <f t="shared" si="17"/>
        <v>24</v>
      </c>
      <c r="Q107" s="7">
        <f t="shared" si="17"/>
        <v>160</v>
      </c>
      <c r="R107" s="7">
        <f t="shared" si="17"/>
        <v>0.2</v>
      </c>
      <c r="S107" s="7">
        <f t="shared" si="17"/>
        <v>18</v>
      </c>
      <c r="T107" s="7">
        <f t="shared" si="17"/>
        <v>1.8</v>
      </c>
      <c r="U107" s="7">
        <f t="shared" si="17"/>
        <v>40</v>
      </c>
    </row>
    <row r="108" spans="1:21" ht="19.5" customHeight="1">
      <c r="A108" s="16"/>
      <c r="B108" s="20" t="s">
        <v>33</v>
      </c>
      <c r="C108" s="20">
        <f t="shared" ref="C108:U108" si="18">C85+C94+C98+C104+C107</f>
        <v>2097</v>
      </c>
      <c r="D108" s="20">
        <f t="shared" si="18"/>
        <v>74.959999999999994</v>
      </c>
      <c r="E108" s="20">
        <f t="shared" si="18"/>
        <v>64.050000000000011</v>
      </c>
      <c r="F108" s="20">
        <f t="shared" si="18"/>
        <v>249.56000000000003</v>
      </c>
      <c r="G108" s="39">
        <f t="shared" si="18"/>
        <v>1816.0999999999997</v>
      </c>
      <c r="H108" s="20">
        <f t="shared" si="18"/>
        <v>0.78</v>
      </c>
      <c r="I108" s="20">
        <f t="shared" si="18"/>
        <v>0.83</v>
      </c>
      <c r="J108" s="20">
        <f t="shared" si="18"/>
        <v>663.62</v>
      </c>
      <c r="K108" s="20">
        <f t="shared" si="18"/>
        <v>0.46</v>
      </c>
      <c r="L108" s="20">
        <f t="shared" si="18"/>
        <v>33.07</v>
      </c>
      <c r="M108" s="20">
        <f t="shared" si="18"/>
        <v>2004.5500000000002</v>
      </c>
      <c r="N108" s="20">
        <f t="shared" si="18"/>
        <v>2180.08</v>
      </c>
      <c r="O108" s="20">
        <f t="shared" si="18"/>
        <v>836.19</v>
      </c>
      <c r="P108" s="20">
        <f t="shared" si="18"/>
        <v>271.64999999999998</v>
      </c>
      <c r="Q108" s="20">
        <f t="shared" si="18"/>
        <v>996.79000000000019</v>
      </c>
      <c r="R108" s="20">
        <f t="shared" si="18"/>
        <v>10.53</v>
      </c>
      <c r="S108" s="20">
        <f t="shared" si="18"/>
        <v>187.12</v>
      </c>
      <c r="T108" s="20">
        <f t="shared" si="18"/>
        <v>55.819999999999993</v>
      </c>
      <c r="U108" s="20">
        <f t="shared" si="18"/>
        <v>336.76</v>
      </c>
    </row>
    <row r="109" spans="1:21" ht="19.5" customHeight="1">
      <c r="A109" s="21"/>
      <c r="B109" s="22"/>
      <c r="C109" s="22"/>
      <c r="D109" s="22"/>
      <c r="E109" s="22"/>
      <c r="F109" s="22"/>
      <c r="G109" s="40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:21" ht="19.5" customHeight="1">
      <c r="A110" s="60" t="s">
        <v>119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</row>
    <row r="111" spans="1:21" ht="19.5" customHeight="1">
      <c r="A111" s="52" t="s">
        <v>0</v>
      </c>
      <c r="B111" s="52" t="s">
        <v>72</v>
      </c>
      <c r="C111" s="61" t="s">
        <v>1</v>
      </c>
      <c r="D111" s="63" t="s">
        <v>73</v>
      </c>
      <c r="E111" s="64"/>
      <c r="F111" s="65"/>
      <c r="G111" s="66" t="s">
        <v>5</v>
      </c>
      <c r="H111" s="68" t="s">
        <v>70</v>
      </c>
      <c r="I111" s="68"/>
      <c r="J111" s="68"/>
      <c r="K111" s="68"/>
      <c r="L111" s="68"/>
      <c r="M111" s="68" t="s">
        <v>71</v>
      </c>
      <c r="N111" s="68"/>
      <c r="O111" s="68"/>
      <c r="P111" s="68"/>
      <c r="Q111" s="68"/>
      <c r="R111" s="68"/>
      <c r="S111" s="68"/>
      <c r="T111" s="68"/>
      <c r="U111" s="68"/>
    </row>
    <row r="112" spans="1:21" ht="19.5" customHeight="1">
      <c r="A112" s="52"/>
      <c r="B112" s="52"/>
      <c r="C112" s="62"/>
      <c r="D112" s="10" t="s">
        <v>2</v>
      </c>
      <c r="E112" s="10" t="s">
        <v>3</v>
      </c>
      <c r="F112" s="10" t="s">
        <v>4</v>
      </c>
      <c r="G112" s="67"/>
      <c r="H112" s="23" t="s">
        <v>6</v>
      </c>
      <c r="I112" s="23" t="s">
        <v>7</v>
      </c>
      <c r="J112" s="23" t="s">
        <v>8</v>
      </c>
      <c r="K112" s="23" t="s">
        <v>9</v>
      </c>
      <c r="L112" s="23" t="s">
        <v>10</v>
      </c>
      <c r="M112" s="23" t="s">
        <v>11</v>
      </c>
      <c r="N112" s="23" t="s">
        <v>12</v>
      </c>
      <c r="O112" s="23" t="s">
        <v>13</v>
      </c>
      <c r="P112" s="23" t="s">
        <v>14</v>
      </c>
      <c r="Q112" s="23" t="s">
        <v>15</v>
      </c>
      <c r="R112" s="23" t="s">
        <v>16</v>
      </c>
      <c r="S112" s="23" t="s">
        <v>17</v>
      </c>
      <c r="T112" s="23" t="s">
        <v>18</v>
      </c>
      <c r="U112" s="23" t="s">
        <v>19</v>
      </c>
    </row>
    <row r="113" spans="1:21" ht="19.5" customHeight="1">
      <c r="A113" s="7"/>
      <c r="B113" s="7"/>
      <c r="C113" s="23" t="s">
        <v>20</v>
      </c>
      <c r="D113" s="23" t="s">
        <v>20</v>
      </c>
      <c r="E113" s="23" t="s">
        <v>20</v>
      </c>
      <c r="F113" s="23" t="s">
        <v>20</v>
      </c>
      <c r="G113" s="41" t="s">
        <v>21</v>
      </c>
      <c r="H113" s="23" t="s">
        <v>22</v>
      </c>
      <c r="I113" s="23" t="s">
        <v>22</v>
      </c>
      <c r="J113" s="23" t="s">
        <v>23</v>
      </c>
      <c r="K113" s="23" t="s">
        <v>24</v>
      </c>
      <c r="L113" s="23" t="s">
        <v>22</v>
      </c>
      <c r="M113" s="23" t="s">
        <v>22</v>
      </c>
      <c r="N113" s="23" t="s">
        <v>22</v>
      </c>
      <c r="O113" s="23" t="s">
        <v>22</v>
      </c>
      <c r="P113" s="23" t="s">
        <v>22</v>
      </c>
      <c r="Q113" s="23" t="s">
        <v>22</v>
      </c>
      <c r="R113" s="23" t="s">
        <v>22</v>
      </c>
      <c r="S113" s="23" t="s">
        <v>24</v>
      </c>
      <c r="T113" s="23" t="s">
        <v>24</v>
      </c>
      <c r="U113" s="23" t="s">
        <v>24</v>
      </c>
    </row>
    <row r="114" spans="1:21" ht="19.5" customHeight="1">
      <c r="A114" s="16"/>
      <c r="B114" s="7" t="s">
        <v>87</v>
      </c>
      <c r="C114" s="7"/>
      <c r="D114" s="7"/>
      <c r="E114" s="7"/>
      <c r="F114" s="7"/>
      <c r="G114" s="38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ht="30" customHeight="1">
      <c r="A115" s="16" t="s">
        <v>99</v>
      </c>
      <c r="B115" s="16" t="s">
        <v>100</v>
      </c>
      <c r="C115" s="16">
        <v>10</v>
      </c>
      <c r="D115" s="16">
        <v>2.8</v>
      </c>
      <c r="E115" s="16">
        <v>3.5</v>
      </c>
      <c r="F115" s="16">
        <v>0</v>
      </c>
      <c r="G115" s="32">
        <v>43</v>
      </c>
      <c r="H115" s="16">
        <v>0</v>
      </c>
      <c r="I115" s="16">
        <v>0.04</v>
      </c>
      <c r="J115" s="16">
        <v>31.2</v>
      </c>
      <c r="K115" s="16">
        <v>0.12</v>
      </c>
      <c r="L115" s="16">
        <v>0.08</v>
      </c>
      <c r="M115" s="16">
        <v>97.2</v>
      </c>
      <c r="N115" s="16">
        <v>10.56</v>
      </c>
      <c r="O115" s="16">
        <v>105.6</v>
      </c>
      <c r="P115" s="16">
        <v>4.2</v>
      </c>
      <c r="Q115" s="16">
        <v>60</v>
      </c>
      <c r="R115" s="16">
        <v>0.12</v>
      </c>
      <c r="S115" s="16">
        <v>0</v>
      </c>
      <c r="T115" s="16">
        <v>1.74</v>
      </c>
      <c r="U115" s="16">
        <v>0</v>
      </c>
    </row>
    <row r="116" spans="1:21" ht="27" customHeight="1">
      <c r="A116" s="16" t="s">
        <v>65</v>
      </c>
      <c r="B116" s="16" t="s">
        <v>66</v>
      </c>
      <c r="C116" s="16">
        <v>150</v>
      </c>
      <c r="D116" s="16">
        <v>6.1</v>
      </c>
      <c r="E116" s="16">
        <v>6.9</v>
      </c>
      <c r="F116" s="16">
        <v>29</v>
      </c>
      <c r="G116" s="32">
        <v>202.7</v>
      </c>
      <c r="H116" s="16">
        <v>0.1</v>
      </c>
      <c r="I116" s="16">
        <v>0.13</v>
      </c>
      <c r="J116" s="16">
        <v>30.74</v>
      </c>
      <c r="K116" s="16">
        <v>0.1</v>
      </c>
      <c r="L116" s="16">
        <v>0.41</v>
      </c>
      <c r="M116" s="16">
        <v>256.57</v>
      </c>
      <c r="N116" s="16">
        <v>169.91</v>
      </c>
      <c r="O116" s="16">
        <v>113.68</v>
      </c>
      <c r="P116" s="16">
        <v>29.4</v>
      </c>
      <c r="Q116" s="16">
        <v>154.74</v>
      </c>
      <c r="R116" s="16">
        <v>1.64</v>
      </c>
      <c r="S116" s="16">
        <v>37.159999999999997</v>
      </c>
      <c r="T116" s="16">
        <v>24.8</v>
      </c>
      <c r="U116" s="16">
        <v>16.11</v>
      </c>
    </row>
    <row r="117" spans="1:21" ht="19.5" customHeight="1">
      <c r="A117" s="16" t="s">
        <v>46</v>
      </c>
      <c r="B117" s="16" t="s">
        <v>47</v>
      </c>
      <c r="C117" s="16">
        <v>200</v>
      </c>
      <c r="D117" s="16">
        <v>0.2</v>
      </c>
      <c r="E117" s="16">
        <v>0</v>
      </c>
      <c r="F117" s="16">
        <v>6.4</v>
      </c>
      <c r="G117" s="32">
        <v>26.8</v>
      </c>
      <c r="H117" s="16">
        <v>0</v>
      </c>
      <c r="I117" s="16">
        <v>0.01</v>
      </c>
      <c r="J117" s="16">
        <v>0.3</v>
      </c>
      <c r="K117" s="16">
        <v>0</v>
      </c>
      <c r="L117" s="16">
        <v>0.04</v>
      </c>
      <c r="M117" s="16">
        <v>0.68</v>
      </c>
      <c r="N117" s="16">
        <v>20.76</v>
      </c>
      <c r="O117" s="16">
        <v>66.08</v>
      </c>
      <c r="P117" s="16">
        <v>3.83</v>
      </c>
      <c r="Q117" s="16">
        <v>7.18</v>
      </c>
      <c r="R117" s="16">
        <v>0.73</v>
      </c>
      <c r="S117" s="16">
        <v>0</v>
      </c>
      <c r="T117" s="16">
        <v>0</v>
      </c>
      <c r="U117" s="16">
        <v>0</v>
      </c>
    </row>
    <row r="118" spans="1:21" ht="19.5" customHeight="1">
      <c r="A118" s="16" t="s">
        <v>29</v>
      </c>
      <c r="B118" s="16" t="s">
        <v>30</v>
      </c>
      <c r="C118" s="16">
        <v>40</v>
      </c>
      <c r="D118" s="16">
        <v>2.2999999999999998</v>
      </c>
      <c r="E118" s="16">
        <v>0.2</v>
      </c>
      <c r="F118" s="16">
        <v>14.8</v>
      </c>
      <c r="G118" s="32">
        <v>70.3</v>
      </c>
      <c r="H118" s="16">
        <v>0.03</v>
      </c>
      <c r="I118" s="16">
        <v>0.01</v>
      </c>
      <c r="J118" s="16">
        <v>0</v>
      </c>
      <c r="K118" s="16">
        <v>0</v>
      </c>
      <c r="L118" s="16">
        <v>0</v>
      </c>
      <c r="M118" s="16">
        <v>149.69999999999999</v>
      </c>
      <c r="N118" s="16">
        <v>27.9</v>
      </c>
      <c r="O118" s="16">
        <v>6</v>
      </c>
      <c r="P118" s="16">
        <v>4.2</v>
      </c>
      <c r="Q118" s="16">
        <v>19.5</v>
      </c>
      <c r="R118" s="16">
        <v>0.33</v>
      </c>
      <c r="S118" s="16">
        <v>0.96</v>
      </c>
      <c r="T118" s="16">
        <v>1.8</v>
      </c>
      <c r="U118" s="16">
        <v>4.3499999999999996</v>
      </c>
    </row>
    <row r="119" spans="1:21" ht="19.5" customHeight="1">
      <c r="A119" s="16"/>
      <c r="B119" s="7" t="s">
        <v>32</v>
      </c>
      <c r="C119" s="7">
        <f>C115+C116+C117+C118</f>
        <v>400</v>
      </c>
      <c r="D119" s="7">
        <f t="shared" ref="D119:U119" si="19">D115+D116+D117+D118</f>
        <v>11.399999999999999</v>
      </c>
      <c r="E119" s="7">
        <f t="shared" si="19"/>
        <v>10.6</v>
      </c>
      <c r="F119" s="7">
        <f t="shared" si="19"/>
        <v>50.2</v>
      </c>
      <c r="G119" s="38">
        <f t="shared" si="19"/>
        <v>342.8</v>
      </c>
      <c r="H119" s="7">
        <f t="shared" si="19"/>
        <v>0.13</v>
      </c>
      <c r="I119" s="7">
        <f t="shared" si="19"/>
        <v>0.19000000000000003</v>
      </c>
      <c r="J119" s="7">
        <f t="shared" si="19"/>
        <v>62.239999999999995</v>
      </c>
      <c r="K119" s="7">
        <f t="shared" si="19"/>
        <v>0.22</v>
      </c>
      <c r="L119" s="7">
        <f t="shared" si="19"/>
        <v>0.53</v>
      </c>
      <c r="M119" s="7">
        <f t="shared" si="19"/>
        <v>504.15</v>
      </c>
      <c r="N119" s="7">
        <f t="shared" si="19"/>
        <v>229.13</v>
      </c>
      <c r="O119" s="7">
        <f t="shared" si="19"/>
        <v>291.36</v>
      </c>
      <c r="P119" s="7">
        <f t="shared" si="19"/>
        <v>41.63</v>
      </c>
      <c r="Q119" s="7">
        <f t="shared" si="19"/>
        <v>241.42000000000002</v>
      </c>
      <c r="R119" s="7">
        <f t="shared" si="19"/>
        <v>2.82</v>
      </c>
      <c r="S119" s="7">
        <f t="shared" si="19"/>
        <v>38.119999999999997</v>
      </c>
      <c r="T119" s="7">
        <f t="shared" si="19"/>
        <v>28.34</v>
      </c>
      <c r="U119" s="7">
        <f t="shared" si="19"/>
        <v>20.46</v>
      </c>
    </row>
    <row r="120" spans="1:21" ht="18.75" customHeight="1">
      <c r="A120" s="16"/>
      <c r="B120" s="7" t="s">
        <v>88</v>
      </c>
      <c r="C120" s="16"/>
      <c r="D120" s="16"/>
      <c r="E120" s="16"/>
      <c r="F120" s="16"/>
      <c r="G120" s="32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</row>
    <row r="121" spans="1:21" ht="40.5" customHeight="1">
      <c r="A121" s="3" t="s">
        <v>194</v>
      </c>
      <c r="B121" s="6" t="s">
        <v>195</v>
      </c>
      <c r="C121" s="27">
        <v>60</v>
      </c>
      <c r="D121" s="27">
        <v>0.8</v>
      </c>
      <c r="E121" s="27">
        <v>0.1</v>
      </c>
      <c r="F121" s="27">
        <v>4.0999999999999996</v>
      </c>
      <c r="G121" s="27">
        <v>21</v>
      </c>
      <c r="H121" s="27">
        <v>0</v>
      </c>
      <c r="I121" s="27">
        <v>0</v>
      </c>
      <c r="J121" s="3">
        <v>1.5</v>
      </c>
      <c r="K121" s="3">
        <v>0</v>
      </c>
      <c r="L121" s="3">
        <v>3</v>
      </c>
      <c r="M121" s="3">
        <v>0</v>
      </c>
      <c r="N121" s="3">
        <v>0</v>
      </c>
      <c r="O121" s="3">
        <v>30.6</v>
      </c>
      <c r="P121" s="3">
        <v>22.8</v>
      </c>
      <c r="Q121" s="3">
        <v>33</v>
      </c>
      <c r="R121" s="3">
        <v>0.6</v>
      </c>
      <c r="S121" s="3">
        <v>0</v>
      </c>
      <c r="T121" s="3">
        <v>0</v>
      </c>
      <c r="U121" s="3">
        <v>0</v>
      </c>
    </row>
    <row r="122" spans="1:21" ht="27.75" customHeight="1">
      <c r="A122" s="16" t="s">
        <v>116</v>
      </c>
      <c r="B122" s="16" t="s">
        <v>117</v>
      </c>
      <c r="C122" s="16">
        <v>200</v>
      </c>
      <c r="D122" s="16">
        <v>4.5999999999999996</v>
      </c>
      <c r="E122" s="16">
        <v>3.3</v>
      </c>
      <c r="F122" s="16">
        <v>11.4</v>
      </c>
      <c r="G122" s="32">
        <v>93.6</v>
      </c>
      <c r="H122" s="16">
        <v>0.05</v>
      </c>
      <c r="I122" s="16">
        <v>0.04</v>
      </c>
      <c r="J122" s="16">
        <v>101.43</v>
      </c>
      <c r="K122" s="16">
        <v>0.05</v>
      </c>
      <c r="L122" s="16">
        <v>3.69</v>
      </c>
      <c r="M122" s="16">
        <v>58.01</v>
      </c>
      <c r="N122" s="16">
        <v>222.12</v>
      </c>
      <c r="O122" s="16">
        <v>13.28</v>
      </c>
      <c r="P122" s="16">
        <v>12.74</v>
      </c>
      <c r="Q122" s="16">
        <v>35.97</v>
      </c>
      <c r="R122" s="16">
        <v>0.54</v>
      </c>
      <c r="S122" s="16">
        <v>10.28</v>
      </c>
      <c r="T122" s="16">
        <v>0.94</v>
      </c>
      <c r="U122" s="16">
        <v>21.22</v>
      </c>
    </row>
    <row r="123" spans="1:21" ht="24" customHeight="1">
      <c r="A123" s="16" t="s">
        <v>44</v>
      </c>
      <c r="B123" s="16" t="s">
        <v>45</v>
      </c>
      <c r="C123" s="16">
        <v>150</v>
      </c>
      <c r="D123" s="16">
        <v>3.1</v>
      </c>
      <c r="E123" s="16">
        <v>5.3</v>
      </c>
      <c r="F123" s="16">
        <v>19.8</v>
      </c>
      <c r="G123" s="32">
        <v>139.4</v>
      </c>
      <c r="H123" s="16">
        <v>0.12</v>
      </c>
      <c r="I123" s="16">
        <v>0.11</v>
      </c>
      <c r="J123" s="16">
        <v>23.8</v>
      </c>
      <c r="K123" s="16">
        <v>0.09</v>
      </c>
      <c r="L123" s="16">
        <v>10.199999999999999</v>
      </c>
      <c r="M123" s="16">
        <v>161.78</v>
      </c>
      <c r="N123" s="16">
        <v>624.83000000000004</v>
      </c>
      <c r="O123" s="16">
        <v>39.49</v>
      </c>
      <c r="P123" s="16">
        <v>28.23</v>
      </c>
      <c r="Q123" s="16">
        <v>84.47</v>
      </c>
      <c r="R123" s="16">
        <v>1.03</v>
      </c>
      <c r="S123" s="16">
        <v>28.46</v>
      </c>
      <c r="T123" s="16">
        <v>0.78</v>
      </c>
      <c r="U123" s="16">
        <v>42.79</v>
      </c>
    </row>
    <row r="124" spans="1:21" ht="28.5" customHeight="1">
      <c r="A124" s="29" t="s">
        <v>173</v>
      </c>
      <c r="B124" s="29" t="s">
        <v>174</v>
      </c>
      <c r="C124" s="31">
        <v>100</v>
      </c>
      <c r="D124" s="27">
        <v>10.8</v>
      </c>
      <c r="E124" s="27">
        <v>10.3</v>
      </c>
      <c r="F124" s="27">
        <v>22.5</v>
      </c>
      <c r="G124" s="27">
        <v>240.1</v>
      </c>
      <c r="H124" s="27">
        <v>0</v>
      </c>
      <c r="I124" s="27">
        <v>0</v>
      </c>
      <c r="J124" s="27">
        <v>0</v>
      </c>
      <c r="K124" s="27">
        <v>0</v>
      </c>
      <c r="L124" s="27">
        <v>1.6</v>
      </c>
      <c r="M124" s="27">
        <v>0</v>
      </c>
      <c r="N124" s="27">
        <v>0</v>
      </c>
      <c r="O124" s="27">
        <v>26.8</v>
      </c>
      <c r="P124" s="27">
        <v>23.9</v>
      </c>
      <c r="Q124" s="27">
        <v>129.9</v>
      </c>
      <c r="R124" s="27">
        <v>1.8</v>
      </c>
      <c r="S124" s="27">
        <v>0</v>
      </c>
      <c r="T124" s="27">
        <v>0</v>
      </c>
      <c r="U124" s="27">
        <v>0</v>
      </c>
    </row>
    <row r="125" spans="1:21" ht="23.25" customHeight="1">
      <c r="A125" s="29" t="s">
        <v>164</v>
      </c>
      <c r="B125" s="29" t="s">
        <v>165</v>
      </c>
      <c r="C125" s="27">
        <v>200</v>
      </c>
      <c r="D125" s="27">
        <v>0.2</v>
      </c>
      <c r="E125" s="27">
        <v>0</v>
      </c>
      <c r="F125" s="27">
        <v>8.1999999999999993</v>
      </c>
      <c r="G125" s="27">
        <v>34.1</v>
      </c>
      <c r="H125" s="27">
        <v>0</v>
      </c>
      <c r="I125" s="27">
        <v>0</v>
      </c>
      <c r="J125" s="27">
        <v>0</v>
      </c>
      <c r="K125" s="27">
        <v>0</v>
      </c>
      <c r="L125" s="27">
        <v>0.4</v>
      </c>
      <c r="M125" s="27">
        <v>0</v>
      </c>
      <c r="N125" s="27">
        <v>0</v>
      </c>
      <c r="O125" s="27">
        <v>14.1</v>
      </c>
      <c r="P125" s="27">
        <v>6.5</v>
      </c>
      <c r="Q125" s="27">
        <v>8.4</v>
      </c>
      <c r="R125" s="27">
        <v>0.9</v>
      </c>
      <c r="S125" s="27">
        <v>0</v>
      </c>
      <c r="T125" s="27">
        <v>0</v>
      </c>
      <c r="U125" s="27">
        <v>0</v>
      </c>
    </row>
    <row r="126" spans="1:21" ht="19.5" customHeight="1">
      <c r="A126" s="3" t="s">
        <v>29</v>
      </c>
      <c r="B126" s="3" t="s">
        <v>30</v>
      </c>
      <c r="C126" s="3">
        <v>20</v>
      </c>
      <c r="D126" s="3">
        <v>1.52</v>
      </c>
      <c r="E126" s="3">
        <v>0.16</v>
      </c>
      <c r="F126" s="3">
        <v>9.84</v>
      </c>
      <c r="G126" s="27">
        <v>46.9</v>
      </c>
      <c r="H126" s="3">
        <v>0.02</v>
      </c>
      <c r="I126" s="3">
        <v>0.01</v>
      </c>
      <c r="J126" s="3">
        <v>0</v>
      </c>
      <c r="K126" s="3">
        <v>0</v>
      </c>
      <c r="L126" s="3">
        <v>0</v>
      </c>
      <c r="M126" s="3">
        <v>100</v>
      </c>
      <c r="N126" s="3">
        <v>19</v>
      </c>
      <c r="O126" s="3">
        <v>4</v>
      </c>
      <c r="P126" s="3">
        <v>3</v>
      </c>
      <c r="Q126" s="3">
        <v>13</v>
      </c>
      <c r="R126" s="3">
        <v>0.2</v>
      </c>
      <c r="S126" s="3">
        <v>0.64</v>
      </c>
      <c r="T126" s="3">
        <v>1.2</v>
      </c>
      <c r="U126" s="3">
        <v>2.9</v>
      </c>
    </row>
    <row r="127" spans="1:21" ht="19.5" customHeight="1">
      <c r="A127" s="16" t="s">
        <v>29</v>
      </c>
      <c r="B127" s="16" t="s">
        <v>31</v>
      </c>
      <c r="C127" s="16">
        <v>20</v>
      </c>
      <c r="D127" s="16">
        <v>1.3</v>
      </c>
      <c r="E127" s="16">
        <v>0.2</v>
      </c>
      <c r="F127" s="16">
        <v>6.7</v>
      </c>
      <c r="G127" s="32">
        <v>34.200000000000003</v>
      </c>
      <c r="H127" s="16">
        <v>0.04</v>
      </c>
      <c r="I127" s="16">
        <v>0.02</v>
      </c>
      <c r="J127" s="16">
        <v>0</v>
      </c>
      <c r="K127" s="16">
        <v>0</v>
      </c>
      <c r="L127" s="16">
        <v>0</v>
      </c>
      <c r="M127" s="16">
        <v>122</v>
      </c>
      <c r="N127" s="16">
        <v>49</v>
      </c>
      <c r="O127" s="16">
        <v>7</v>
      </c>
      <c r="P127" s="16">
        <v>9.4</v>
      </c>
      <c r="Q127" s="16">
        <v>31.6</v>
      </c>
      <c r="R127" s="16">
        <v>0.78</v>
      </c>
      <c r="S127" s="16">
        <v>0</v>
      </c>
      <c r="T127" s="16">
        <v>6.18</v>
      </c>
      <c r="U127" s="16">
        <v>0</v>
      </c>
    </row>
    <row r="128" spans="1:21" ht="19.5" customHeight="1">
      <c r="A128" s="16"/>
      <c r="B128" s="7" t="s">
        <v>89</v>
      </c>
      <c r="C128" s="7">
        <f>C121+C122+C123+C124+C125+C126+C127</f>
        <v>750</v>
      </c>
      <c r="D128" s="7">
        <f>D121+D122+D123+D124+D125+D126+D127</f>
        <v>22.32</v>
      </c>
      <c r="E128" s="7">
        <f>E121+E122+E123+E124+E125+E126+E127</f>
        <v>19.36</v>
      </c>
      <c r="F128" s="7">
        <f t="shared" ref="F128:U128" si="20">F121+F122+F123+F124+F125+F126+F127</f>
        <v>82.54</v>
      </c>
      <c r="G128" s="38">
        <f t="shared" si="20"/>
        <v>609.30000000000007</v>
      </c>
      <c r="H128" s="7">
        <f t="shared" si="20"/>
        <v>0.22999999999999998</v>
      </c>
      <c r="I128" s="7">
        <f t="shared" si="20"/>
        <v>0.18</v>
      </c>
      <c r="J128" s="7">
        <f t="shared" si="20"/>
        <v>126.73</v>
      </c>
      <c r="K128" s="7">
        <f t="shared" si="20"/>
        <v>0.14000000000000001</v>
      </c>
      <c r="L128" s="7">
        <f t="shared" si="20"/>
        <v>18.89</v>
      </c>
      <c r="M128" s="7">
        <f t="shared" si="20"/>
        <v>441.78999999999996</v>
      </c>
      <c r="N128" s="7">
        <f t="shared" si="20"/>
        <v>914.95</v>
      </c>
      <c r="O128" s="7">
        <f t="shared" si="20"/>
        <v>135.26999999999998</v>
      </c>
      <c r="P128" s="7">
        <f t="shared" si="20"/>
        <v>106.57</v>
      </c>
      <c r="Q128" s="7">
        <f t="shared" si="20"/>
        <v>336.34000000000003</v>
      </c>
      <c r="R128" s="7">
        <f t="shared" si="20"/>
        <v>5.8500000000000005</v>
      </c>
      <c r="S128" s="7">
        <f t="shared" si="20"/>
        <v>39.380000000000003</v>
      </c>
      <c r="T128" s="7">
        <f t="shared" si="20"/>
        <v>9.1</v>
      </c>
      <c r="U128" s="7">
        <f t="shared" si="20"/>
        <v>66.91</v>
      </c>
    </row>
    <row r="129" spans="1:21" ht="19.5" customHeight="1">
      <c r="A129" s="16"/>
      <c r="B129" s="7" t="s">
        <v>90</v>
      </c>
      <c r="C129" s="16"/>
      <c r="D129" s="16"/>
      <c r="E129" s="16"/>
      <c r="F129" s="16"/>
      <c r="G129" s="32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</row>
    <row r="130" spans="1:21" ht="27" customHeight="1">
      <c r="A130" s="16" t="s">
        <v>29</v>
      </c>
      <c r="B130" s="16" t="s">
        <v>64</v>
      </c>
      <c r="C130" s="16">
        <v>20</v>
      </c>
      <c r="D130" s="16">
        <v>3.27</v>
      </c>
      <c r="E130" s="16">
        <v>0.39</v>
      </c>
      <c r="F130" s="16">
        <v>20.64</v>
      </c>
      <c r="G130" s="32">
        <v>99.1</v>
      </c>
      <c r="H130" s="16">
        <v>0.05</v>
      </c>
      <c r="I130" s="16">
        <v>0.02</v>
      </c>
      <c r="J130" s="16">
        <v>0</v>
      </c>
      <c r="K130" s="16">
        <v>0</v>
      </c>
      <c r="L130" s="16">
        <v>0</v>
      </c>
      <c r="M130" s="16">
        <v>137.94</v>
      </c>
      <c r="N130" s="16">
        <v>46.06</v>
      </c>
      <c r="O130" s="16">
        <v>7.92</v>
      </c>
      <c r="P130" s="16">
        <v>12.01</v>
      </c>
      <c r="Q130" s="16">
        <v>31.58</v>
      </c>
      <c r="R130" s="16">
        <v>0.76</v>
      </c>
      <c r="S130" s="16">
        <v>0</v>
      </c>
      <c r="T130" s="16">
        <v>0</v>
      </c>
      <c r="U130" s="16">
        <v>0</v>
      </c>
    </row>
    <row r="131" spans="1:21" ht="19.5" customHeight="1">
      <c r="A131" s="16" t="s">
        <v>29</v>
      </c>
      <c r="B131" s="16" t="s">
        <v>106</v>
      </c>
      <c r="C131" s="16">
        <v>200</v>
      </c>
      <c r="D131" s="16">
        <v>1</v>
      </c>
      <c r="E131" s="16">
        <v>0.2</v>
      </c>
      <c r="F131" s="16">
        <v>20.2</v>
      </c>
      <c r="G131" s="32">
        <v>86.6</v>
      </c>
      <c r="H131" s="16">
        <v>0.02</v>
      </c>
      <c r="I131" s="16">
        <v>0.02</v>
      </c>
      <c r="J131" s="16">
        <v>0</v>
      </c>
      <c r="K131" s="16">
        <v>0</v>
      </c>
      <c r="L131" s="16">
        <v>4</v>
      </c>
      <c r="M131" s="16">
        <v>12</v>
      </c>
      <c r="N131" s="16">
        <v>240</v>
      </c>
      <c r="O131" s="16">
        <v>14</v>
      </c>
      <c r="P131" s="16">
        <v>8</v>
      </c>
      <c r="Q131" s="16">
        <v>14</v>
      </c>
      <c r="R131" s="16">
        <v>2.8</v>
      </c>
      <c r="S131" s="16">
        <v>0</v>
      </c>
      <c r="T131" s="16">
        <v>0</v>
      </c>
      <c r="U131" s="16">
        <v>0</v>
      </c>
    </row>
    <row r="132" spans="1:21" ht="19.5" customHeight="1">
      <c r="A132" s="16"/>
      <c r="B132" s="7" t="s">
        <v>92</v>
      </c>
      <c r="C132" s="7">
        <f>C130+C131</f>
        <v>220</v>
      </c>
      <c r="D132" s="7">
        <f>D130+D131</f>
        <v>4.2699999999999996</v>
      </c>
      <c r="E132" s="7">
        <f t="shared" ref="E132:U132" si="21">E130+E131</f>
        <v>0.59000000000000008</v>
      </c>
      <c r="F132" s="7">
        <f t="shared" si="21"/>
        <v>40.840000000000003</v>
      </c>
      <c r="G132" s="38">
        <f t="shared" si="21"/>
        <v>185.7</v>
      </c>
      <c r="H132" s="7">
        <f t="shared" si="21"/>
        <v>7.0000000000000007E-2</v>
      </c>
      <c r="I132" s="7">
        <f t="shared" si="21"/>
        <v>0.04</v>
      </c>
      <c r="J132" s="7">
        <f t="shared" si="21"/>
        <v>0</v>
      </c>
      <c r="K132" s="7">
        <f t="shared" si="21"/>
        <v>0</v>
      </c>
      <c r="L132" s="7">
        <f t="shared" si="21"/>
        <v>4</v>
      </c>
      <c r="M132" s="7">
        <f t="shared" si="21"/>
        <v>149.94</v>
      </c>
      <c r="N132" s="7">
        <f t="shared" si="21"/>
        <v>286.06</v>
      </c>
      <c r="O132" s="7">
        <f t="shared" si="21"/>
        <v>21.92</v>
      </c>
      <c r="P132" s="7">
        <f t="shared" si="21"/>
        <v>20.009999999999998</v>
      </c>
      <c r="Q132" s="7">
        <f t="shared" si="21"/>
        <v>45.58</v>
      </c>
      <c r="R132" s="7">
        <f t="shared" si="21"/>
        <v>3.5599999999999996</v>
      </c>
      <c r="S132" s="7">
        <f t="shared" si="21"/>
        <v>0</v>
      </c>
      <c r="T132" s="7">
        <f t="shared" si="21"/>
        <v>0</v>
      </c>
      <c r="U132" s="7">
        <f t="shared" si="21"/>
        <v>0</v>
      </c>
    </row>
    <row r="133" spans="1:21" ht="19.5" customHeight="1">
      <c r="A133" s="16"/>
      <c r="B133" s="7" t="s">
        <v>93</v>
      </c>
      <c r="C133" s="16"/>
      <c r="D133" s="16"/>
      <c r="E133" s="16"/>
      <c r="F133" s="16"/>
      <c r="G133" s="32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</row>
    <row r="134" spans="1:21" ht="19.5" customHeight="1">
      <c r="A134" s="16" t="s">
        <v>48</v>
      </c>
      <c r="B134" s="6" t="s">
        <v>57</v>
      </c>
      <c r="C134" s="16">
        <v>150</v>
      </c>
      <c r="D134" s="16">
        <v>3.6</v>
      </c>
      <c r="E134" s="16">
        <v>4.8</v>
      </c>
      <c r="F134" s="16">
        <v>36.4</v>
      </c>
      <c r="G134" s="32">
        <v>203.5</v>
      </c>
      <c r="H134" s="16">
        <v>0.03</v>
      </c>
      <c r="I134" s="16">
        <v>0.02</v>
      </c>
      <c r="J134" s="16">
        <v>18.36</v>
      </c>
      <c r="K134" s="16">
        <v>0.09</v>
      </c>
      <c r="L134" s="16">
        <v>0</v>
      </c>
      <c r="M134" s="16">
        <v>152.80000000000001</v>
      </c>
      <c r="N134" s="16">
        <v>46.55</v>
      </c>
      <c r="O134" s="16">
        <v>106.65</v>
      </c>
      <c r="P134" s="16">
        <v>23.59</v>
      </c>
      <c r="Q134" s="16">
        <v>72.569999999999993</v>
      </c>
      <c r="R134" s="16">
        <v>0.49</v>
      </c>
      <c r="S134" s="16">
        <v>20.76</v>
      </c>
      <c r="T134" s="16">
        <v>7.24</v>
      </c>
      <c r="U134" s="16">
        <v>27.19</v>
      </c>
    </row>
    <row r="135" spans="1:21" ht="27" customHeight="1">
      <c r="A135" s="6" t="s">
        <v>81</v>
      </c>
      <c r="B135" s="6" t="s">
        <v>84</v>
      </c>
      <c r="C135" s="13" t="s">
        <v>135</v>
      </c>
      <c r="D135" s="3">
        <v>10.81</v>
      </c>
      <c r="E135" s="3">
        <v>10.4</v>
      </c>
      <c r="F135" s="3">
        <v>8.42</v>
      </c>
      <c r="G135" s="27">
        <v>168.9</v>
      </c>
      <c r="H135" s="3">
        <v>0</v>
      </c>
      <c r="I135" s="3">
        <v>0</v>
      </c>
      <c r="J135" s="3">
        <v>38.450000000000003</v>
      </c>
      <c r="K135" s="3">
        <v>0.01</v>
      </c>
      <c r="L135" s="3">
        <v>1.79</v>
      </c>
      <c r="M135" s="3">
        <v>3</v>
      </c>
      <c r="N135" s="3">
        <v>43</v>
      </c>
      <c r="O135" s="3">
        <v>45.75</v>
      </c>
      <c r="P135" s="3">
        <v>35.130000000000003</v>
      </c>
      <c r="Q135" s="3">
        <v>109</v>
      </c>
      <c r="R135" s="3">
        <v>1.6</v>
      </c>
      <c r="S135" s="3">
        <v>0</v>
      </c>
      <c r="T135" s="3">
        <v>0</v>
      </c>
      <c r="U135" s="3">
        <v>0</v>
      </c>
    </row>
    <row r="136" spans="1:21" ht="19.5" customHeight="1">
      <c r="A136" s="16" t="s">
        <v>67</v>
      </c>
      <c r="B136" s="16" t="s">
        <v>68</v>
      </c>
      <c r="C136" s="16">
        <v>200</v>
      </c>
      <c r="D136" s="16">
        <v>0.2</v>
      </c>
      <c r="E136" s="16">
        <v>0</v>
      </c>
      <c r="F136" s="16">
        <v>0.1</v>
      </c>
      <c r="G136" s="32">
        <v>1.4</v>
      </c>
      <c r="H136" s="16">
        <v>0</v>
      </c>
      <c r="I136" s="16">
        <v>0.01</v>
      </c>
      <c r="J136" s="16">
        <v>0.3</v>
      </c>
      <c r="K136" s="16">
        <v>0</v>
      </c>
      <c r="L136" s="16">
        <v>0.04</v>
      </c>
      <c r="M136" s="16">
        <v>0.62</v>
      </c>
      <c r="N136" s="16">
        <v>20.58</v>
      </c>
      <c r="O136" s="16">
        <v>65.959999999999994</v>
      </c>
      <c r="P136" s="16">
        <v>3.83</v>
      </c>
      <c r="Q136" s="16">
        <v>7.18</v>
      </c>
      <c r="R136" s="16">
        <v>0.71</v>
      </c>
      <c r="S136" s="16">
        <v>0</v>
      </c>
      <c r="T136" s="16">
        <v>0</v>
      </c>
      <c r="U136" s="16">
        <v>0</v>
      </c>
    </row>
    <row r="137" spans="1:21" ht="19.5" customHeight="1">
      <c r="A137" s="16" t="s">
        <v>29</v>
      </c>
      <c r="B137" s="16" t="s">
        <v>30</v>
      </c>
      <c r="C137" s="16">
        <v>30</v>
      </c>
      <c r="D137" s="16">
        <v>2.2999999999999998</v>
      </c>
      <c r="E137" s="16">
        <v>0.2</v>
      </c>
      <c r="F137" s="16">
        <v>14.8</v>
      </c>
      <c r="G137" s="32">
        <v>70.3</v>
      </c>
      <c r="H137" s="16">
        <v>0.03</v>
      </c>
      <c r="I137" s="16">
        <v>0.01</v>
      </c>
      <c r="J137" s="16">
        <v>0</v>
      </c>
      <c r="K137" s="16">
        <v>0</v>
      </c>
      <c r="L137" s="16">
        <v>0</v>
      </c>
      <c r="M137" s="16">
        <v>149.69999999999999</v>
      </c>
      <c r="N137" s="16">
        <v>27.9</v>
      </c>
      <c r="O137" s="16">
        <v>6</v>
      </c>
      <c r="P137" s="16">
        <v>4.2</v>
      </c>
      <c r="Q137" s="16">
        <v>19.5</v>
      </c>
      <c r="R137" s="16">
        <v>0.33</v>
      </c>
      <c r="S137" s="16">
        <v>0.96</v>
      </c>
      <c r="T137" s="16">
        <v>1.8</v>
      </c>
      <c r="U137" s="16">
        <v>4.3499999999999996</v>
      </c>
    </row>
    <row r="138" spans="1:21" ht="29.25" customHeight="1">
      <c r="A138" s="6" t="s">
        <v>29</v>
      </c>
      <c r="B138" s="6" t="s">
        <v>166</v>
      </c>
      <c r="C138" s="16">
        <v>100</v>
      </c>
      <c r="D138" s="16">
        <v>1.57</v>
      </c>
      <c r="E138" s="16">
        <v>0.35</v>
      </c>
      <c r="F138" s="16">
        <v>14.17</v>
      </c>
      <c r="G138" s="32">
        <v>66.099999999999994</v>
      </c>
      <c r="H138" s="16">
        <v>0.05</v>
      </c>
      <c r="I138" s="16">
        <v>0.04</v>
      </c>
      <c r="J138" s="16">
        <v>8.4</v>
      </c>
      <c r="K138" s="16">
        <v>0</v>
      </c>
      <c r="L138" s="16">
        <v>42</v>
      </c>
      <c r="M138" s="16">
        <v>17</v>
      </c>
      <c r="N138" s="16">
        <v>286</v>
      </c>
      <c r="O138" s="16">
        <v>52</v>
      </c>
      <c r="P138" s="16">
        <v>20</v>
      </c>
      <c r="Q138" s="16">
        <v>35</v>
      </c>
      <c r="R138" s="16">
        <v>0.5</v>
      </c>
      <c r="S138" s="16">
        <v>3.5</v>
      </c>
      <c r="T138" s="16">
        <v>0.8</v>
      </c>
      <c r="U138" s="16">
        <v>29.75</v>
      </c>
    </row>
    <row r="139" spans="1:21" ht="19.5" customHeight="1">
      <c r="A139" s="16"/>
      <c r="B139" s="7" t="s">
        <v>97</v>
      </c>
      <c r="C139" s="7">
        <v>585</v>
      </c>
      <c r="D139" s="7">
        <f>SUM(D134:D138)</f>
        <v>18.48</v>
      </c>
      <c r="E139" s="7">
        <f t="shared" ref="E139:U139" si="22">SUM(E134:E138)</f>
        <v>15.749999999999998</v>
      </c>
      <c r="F139" s="7">
        <f t="shared" si="22"/>
        <v>73.89</v>
      </c>
      <c r="G139" s="38">
        <f t="shared" si="22"/>
        <v>510.19999999999993</v>
      </c>
      <c r="H139" s="7">
        <f t="shared" si="22"/>
        <v>0.11</v>
      </c>
      <c r="I139" s="7">
        <f t="shared" si="22"/>
        <v>0.08</v>
      </c>
      <c r="J139" s="7">
        <f t="shared" si="22"/>
        <v>65.510000000000005</v>
      </c>
      <c r="K139" s="7">
        <f t="shared" si="22"/>
        <v>9.9999999999999992E-2</v>
      </c>
      <c r="L139" s="7">
        <f t="shared" si="22"/>
        <v>43.83</v>
      </c>
      <c r="M139" s="7">
        <f t="shared" si="22"/>
        <v>323.12</v>
      </c>
      <c r="N139" s="7">
        <f t="shared" si="22"/>
        <v>424.03</v>
      </c>
      <c r="O139" s="7">
        <f t="shared" si="22"/>
        <v>276.36</v>
      </c>
      <c r="P139" s="7">
        <f t="shared" si="22"/>
        <v>86.75</v>
      </c>
      <c r="Q139" s="7">
        <f t="shared" si="22"/>
        <v>243.25</v>
      </c>
      <c r="R139" s="7">
        <f t="shared" si="22"/>
        <v>3.63</v>
      </c>
      <c r="S139" s="7">
        <f t="shared" si="22"/>
        <v>25.220000000000002</v>
      </c>
      <c r="T139" s="7">
        <f t="shared" si="22"/>
        <v>9.8400000000000016</v>
      </c>
      <c r="U139" s="7">
        <f t="shared" si="22"/>
        <v>61.29</v>
      </c>
    </row>
    <row r="140" spans="1:21" ht="19.5" customHeight="1">
      <c r="A140" s="16"/>
      <c r="B140" s="7" t="s">
        <v>136</v>
      </c>
      <c r="C140" s="7"/>
      <c r="D140" s="7"/>
      <c r="E140" s="7"/>
      <c r="F140" s="7"/>
      <c r="G140" s="38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 ht="19.5" customHeight="1">
      <c r="A141" s="16" t="s">
        <v>29</v>
      </c>
      <c r="B141" s="16" t="s">
        <v>110</v>
      </c>
      <c r="C141" s="16">
        <v>200</v>
      </c>
      <c r="D141" s="16">
        <v>5.8</v>
      </c>
      <c r="E141" s="16">
        <v>5</v>
      </c>
      <c r="F141" s="16">
        <v>8</v>
      </c>
      <c r="G141" s="32">
        <v>100.2</v>
      </c>
      <c r="H141" s="16">
        <v>0.06</v>
      </c>
      <c r="I141" s="16">
        <v>0.27</v>
      </c>
      <c r="J141" s="16">
        <v>26.4</v>
      </c>
      <c r="K141" s="16">
        <v>0</v>
      </c>
      <c r="L141" s="16">
        <v>1</v>
      </c>
      <c r="M141" s="16">
        <v>76</v>
      </c>
      <c r="N141" s="16">
        <v>242</v>
      </c>
      <c r="O141" s="16">
        <v>211</v>
      </c>
      <c r="P141" s="16">
        <v>24</v>
      </c>
      <c r="Q141" s="16">
        <v>157</v>
      </c>
      <c r="R141" s="16">
        <v>0.2</v>
      </c>
      <c r="S141" s="16">
        <v>18</v>
      </c>
      <c r="T141" s="16">
        <v>3.5</v>
      </c>
      <c r="U141" s="16">
        <v>40</v>
      </c>
    </row>
    <row r="142" spans="1:21" ht="19.5" customHeight="1">
      <c r="A142" s="16"/>
      <c r="B142" s="7" t="s">
        <v>137</v>
      </c>
      <c r="C142" s="7">
        <f>C141</f>
        <v>200</v>
      </c>
      <c r="D142" s="7">
        <f t="shared" ref="D142:U142" si="23">D141</f>
        <v>5.8</v>
      </c>
      <c r="E142" s="7">
        <f t="shared" si="23"/>
        <v>5</v>
      </c>
      <c r="F142" s="7">
        <f t="shared" si="23"/>
        <v>8</v>
      </c>
      <c r="G142" s="38">
        <f t="shared" si="23"/>
        <v>100.2</v>
      </c>
      <c r="H142" s="7">
        <f t="shared" si="23"/>
        <v>0.06</v>
      </c>
      <c r="I142" s="7">
        <f t="shared" si="23"/>
        <v>0.27</v>
      </c>
      <c r="J142" s="7">
        <f t="shared" si="23"/>
        <v>26.4</v>
      </c>
      <c r="K142" s="7">
        <f t="shared" si="23"/>
        <v>0</v>
      </c>
      <c r="L142" s="7">
        <f t="shared" si="23"/>
        <v>1</v>
      </c>
      <c r="M142" s="7">
        <f t="shared" si="23"/>
        <v>76</v>
      </c>
      <c r="N142" s="7">
        <f t="shared" si="23"/>
        <v>242</v>
      </c>
      <c r="O142" s="7">
        <f t="shared" si="23"/>
        <v>211</v>
      </c>
      <c r="P142" s="7">
        <f t="shared" si="23"/>
        <v>24</v>
      </c>
      <c r="Q142" s="7">
        <f t="shared" si="23"/>
        <v>157</v>
      </c>
      <c r="R142" s="7">
        <f t="shared" si="23"/>
        <v>0.2</v>
      </c>
      <c r="S142" s="7">
        <f t="shared" si="23"/>
        <v>18</v>
      </c>
      <c r="T142" s="7">
        <f t="shared" si="23"/>
        <v>3.5</v>
      </c>
      <c r="U142" s="7">
        <f t="shared" si="23"/>
        <v>40</v>
      </c>
    </row>
    <row r="143" spans="1:21" ht="19.5" customHeight="1">
      <c r="A143" s="16"/>
      <c r="B143" s="20" t="s">
        <v>33</v>
      </c>
      <c r="C143" s="20">
        <f>C119+C128+C132+C139+C142</f>
        <v>2155</v>
      </c>
      <c r="D143" s="20">
        <f t="shared" ref="D143:U143" si="24">D119+D128+D132+D139+D142</f>
        <v>62.269999999999996</v>
      </c>
      <c r="E143" s="20">
        <f t="shared" si="24"/>
        <v>51.3</v>
      </c>
      <c r="F143" s="20">
        <f t="shared" si="24"/>
        <v>255.47000000000003</v>
      </c>
      <c r="G143" s="39">
        <f t="shared" si="24"/>
        <v>1748.2</v>
      </c>
      <c r="H143" s="20">
        <f t="shared" si="24"/>
        <v>0.60000000000000009</v>
      </c>
      <c r="I143" s="20">
        <f t="shared" si="24"/>
        <v>0.76</v>
      </c>
      <c r="J143" s="20">
        <f t="shared" si="24"/>
        <v>280.88</v>
      </c>
      <c r="K143" s="20">
        <f t="shared" si="24"/>
        <v>0.45999999999999996</v>
      </c>
      <c r="L143" s="20">
        <f t="shared" si="24"/>
        <v>68.25</v>
      </c>
      <c r="M143" s="20">
        <f t="shared" si="24"/>
        <v>1495</v>
      </c>
      <c r="N143" s="20">
        <f t="shared" si="24"/>
        <v>2096.17</v>
      </c>
      <c r="O143" s="20">
        <f t="shared" si="24"/>
        <v>935.91000000000008</v>
      </c>
      <c r="P143" s="20">
        <f t="shared" si="24"/>
        <v>278.95999999999998</v>
      </c>
      <c r="Q143" s="20">
        <f t="shared" si="24"/>
        <v>1023.59</v>
      </c>
      <c r="R143" s="20">
        <f t="shared" si="24"/>
        <v>16.059999999999999</v>
      </c>
      <c r="S143" s="20">
        <f t="shared" si="24"/>
        <v>120.72</v>
      </c>
      <c r="T143" s="20">
        <f t="shared" si="24"/>
        <v>50.78</v>
      </c>
      <c r="U143" s="20">
        <f t="shared" si="24"/>
        <v>188.66</v>
      </c>
    </row>
    <row r="144" spans="1:21" ht="19.5" customHeight="1">
      <c r="A144" s="69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</row>
    <row r="145" spans="1:21" ht="19.5" customHeight="1">
      <c r="A145" s="60" t="s">
        <v>122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</row>
    <row r="146" spans="1:21" ht="19.5" customHeight="1">
      <c r="A146" s="52" t="s">
        <v>0</v>
      </c>
      <c r="B146" s="52" t="s">
        <v>72</v>
      </c>
      <c r="C146" s="61" t="s">
        <v>1</v>
      </c>
      <c r="D146" s="63" t="s">
        <v>73</v>
      </c>
      <c r="E146" s="64"/>
      <c r="F146" s="65"/>
      <c r="G146" s="66" t="s">
        <v>5</v>
      </c>
      <c r="H146" s="68" t="s">
        <v>70</v>
      </c>
      <c r="I146" s="68"/>
      <c r="J146" s="68"/>
      <c r="K146" s="68"/>
      <c r="L146" s="68"/>
      <c r="M146" s="68" t="s">
        <v>71</v>
      </c>
      <c r="N146" s="68"/>
      <c r="O146" s="68"/>
      <c r="P146" s="68"/>
      <c r="Q146" s="68"/>
      <c r="R146" s="68"/>
      <c r="S146" s="68"/>
      <c r="T146" s="68"/>
      <c r="U146" s="68"/>
    </row>
    <row r="147" spans="1:21" ht="19.5" customHeight="1">
      <c r="A147" s="52"/>
      <c r="B147" s="52"/>
      <c r="C147" s="62"/>
      <c r="D147" s="10" t="s">
        <v>2</v>
      </c>
      <c r="E147" s="10" t="s">
        <v>3</v>
      </c>
      <c r="F147" s="10" t="s">
        <v>4</v>
      </c>
      <c r="G147" s="67"/>
      <c r="H147" s="23" t="s">
        <v>6</v>
      </c>
      <c r="I147" s="23" t="s">
        <v>7</v>
      </c>
      <c r="J147" s="23" t="s">
        <v>8</v>
      </c>
      <c r="K147" s="23" t="s">
        <v>9</v>
      </c>
      <c r="L147" s="23" t="s">
        <v>10</v>
      </c>
      <c r="M147" s="23" t="s">
        <v>11</v>
      </c>
      <c r="N147" s="23" t="s">
        <v>12</v>
      </c>
      <c r="O147" s="23" t="s">
        <v>13</v>
      </c>
      <c r="P147" s="23" t="s">
        <v>14</v>
      </c>
      <c r="Q147" s="23" t="s">
        <v>15</v>
      </c>
      <c r="R147" s="23" t="s">
        <v>16</v>
      </c>
      <c r="S147" s="23" t="s">
        <v>17</v>
      </c>
      <c r="T147" s="23" t="s">
        <v>18</v>
      </c>
      <c r="U147" s="23" t="s">
        <v>19</v>
      </c>
    </row>
    <row r="148" spans="1:21" ht="19.5" customHeight="1">
      <c r="A148" s="7"/>
      <c r="B148" s="7"/>
      <c r="C148" s="23" t="s">
        <v>20</v>
      </c>
      <c r="D148" s="23" t="s">
        <v>20</v>
      </c>
      <c r="E148" s="23" t="s">
        <v>20</v>
      </c>
      <c r="F148" s="23" t="s">
        <v>20</v>
      </c>
      <c r="G148" s="41" t="s">
        <v>21</v>
      </c>
      <c r="H148" s="23" t="s">
        <v>22</v>
      </c>
      <c r="I148" s="23" t="s">
        <v>22</v>
      </c>
      <c r="J148" s="23" t="s">
        <v>23</v>
      </c>
      <c r="K148" s="23" t="s">
        <v>24</v>
      </c>
      <c r="L148" s="23" t="s">
        <v>22</v>
      </c>
      <c r="M148" s="23" t="s">
        <v>22</v>
      </c>
      <c r="N148" s="23" t="s">
        <v>22</v>
      </c>
      <c r="O148" s="23" t="s">
        <v>22</v>
      </c>
      <c r="P148" s="23" t="s">
        <v>22</v>
      </c>
      <c r="Q148" s="23" t="s">
        <v>22</v>
      </c>
      <c r="R148" s="23" t="s">
        <v>22</v>
      </c>
      <c r="S148" s="23" t="s">
        <v>24</v>
      </c>
      <c r="T148" s="23" t="s">
        <v>24</v>
      </c>
      <c r="U148" s="23" t="s">
        <v>24</v>
      </c>
    </row>
    <row r="149" spans="1:21" ht="19.5" customHeight="1">
      <c r="A149" s="16"/>
      <c r="B149" s="7" t="s">
        <v>87</v>
      </c>
      <c r="C149" s="7"/>
      <c r="D149" s="7"/>
      <c r="E149" s="7"/>
      <c r="F149" s="7"/>
      <c r="G149" s="38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 ht="19.5" customHeight="1">
      <c r="A150" s="16" t="s">
        <v>123</v>
      </c>
      <c r="B150" s="16" t="s">
        <v>124</v>
      </c>
      <c r="C150" s="16">
        <v>160</v>
      </c>
      <c r="D150" s="16">
        <v>3.99</v>
      </c>
      <c r="E150" s="16">
        <v>4.72</v>
      </c>
      <c r="F150" s="16">
        <v>19.2</v>
      </c>
      <c r="G150" s="32">
        <v>135.1</v>
      </c>
      <c r="H150" s="16">
        <v>0.06</v>
      </c>
      <c r="I150" s="16">
        <v>0.1</v>
      </c>
      <c r="J150" s="16">
        <v>21.73</v>
      </c>
      <c r="K150" s="16">
        <v>0.05</v>
      </c>
      <c r="L150" s="16">
        <v>0</v>
      </c>
      <c r="M150" s="16">
        <v>268</v>
      </c>
      <c r="N150" s="16">
        <v>125</v>
      </c>
      <c r="O150" s="16">
        <v>110</v>
      </c>
      <c r="P150" s="16">
        <v>21</v>
      </c>
      <c r="Q150" s="16">
        <v>100</v>
      </c>
      <c r="R150" s="16">
        <v>0.4</v>
      </c>
      <c r="S150" s="16">
        <v>39.909999999999997</v>
      </c>
      <c r="T150" s="16">
        <v>3.2</v>
      </c>
      <c r="U150" s="16">
        <v>24.89</v>
      </c>
    </row>
    <row r="151" spans="1:21" ht="19.5" customHeight="1">
      <c r="A151" s="16" t="s">
        <v>36</v>
      </c>
      <c r="B151" s="16" t="s">
        <v>37</v>
      </c>
      <c r="C151" s="16">
        <v>200</v>
      </c>
      <c r="D151" s="16">
        <v>4.7</v>
      </c>
      <c r="E151" s="16">
        <v>3.5</v>
      </c>
      <c r="F151" s="16">
        <v>12.5</v>
      </c>
      <c r="G151" s="32">
        <v>100.4</v>
      </c>
      <c r="H151" s="16">
        <v>0.04</v>
      </c>
      <c r="I151" s="16">
        <v>0.16</v>
      </c>
      <c r="J151" s="16">
        <v>17.25</v>
      </c>
      <c r="K151" s="16">
        <v>0</v>
      </c>
      <c r="L151" s="16">
        <v>0.68</v>
      </c>
      <c r="M151" s="16">
        <v>49.95</v>
      </c>
      <c r="N151" s="16">
        <v>220.33</v>
      </c>
      <c r="O151" s="16">
        <v>167.68</v>
      </c>
      <c r="P151" s="16">
        <v>34.32</v>
      </c>
      <c r="Q151" s="16">
        <v>130.28</v>
      </c>
      <c r="R151" s="16">
        <v>1.0900000000000001</v>
      </c>
      <c r="S151" s="16">
        <v>11.7</v>
      </c>
      <c r="T151" s="16">
        <v>2.29</v>
      </c>
      <c r="U151" s="16">
        <v>38.25</v>
      </c>
    </row>
    <row r="152" spans="1:21" ht="19.5" customHeight="1">
      <c r="A152" s="16" t="s">
        <v>29</v>
      </c>
      <c r="B152" s="16" t="s">
        <v>30</v>
      </c>
      <c r="C152" s="16">
        <v>30</v>
      </c>
      <c r="D152" s="16">
        <v>2.2999999999999998</v>
      </c>
      <c r="E152" s="16">
        <v>0.2</v>
      </c>
      <c r="F152" s="16">
        <v>14.8</v>
      </c>
      <c r="G152" s="32">
        <v>70.3</v>
      </c>
      <c r="H152" s="16">
        <v>0.03</v>
      </c>
      <c r="I152" s="16">
        <v>0.01</v>
      </c>
      <c r="J152" s="16">
        <v>0</v>
      </c>
      <c r="K152" s="16">
        <v>0</v>
      </c>
      <c r="L152" s="16">
        <v>0</v>
      </c>
      <c r="M152" s="16">
        <v>149.69999999999999</v>
      </c>
      <c r="N152" s="16">
        <v>27.9</v>
      </c>
      <c r="O152" s="16">
        <v>6</v>
      </c>
      <c r="P152" s="16">
        <v>4.2</v>
      </c>
      <c r="Q152" s="16">
        <v>19.5</v>
      </c>
      <c r="R152" s="16">
        <v>0.33</v>
      </c>
      <c r="S152" s="16">
        <v>0.96</v>
      </c>
      <c r="T152" s="16">
        <v>1.8</v>
      </c>
      <c r="U152" s="16">
        <v>4.3499999999999996</v>
      </c>
    </row>
    <row r="153" spans="1:21" ht="19.5" customHeight="1">
      <c r="A153" s="16"/>
      <c r="B153" s="7" t="s">
        <v>32</v>
      </c>
      <c r="C153" s="7">
        <f>C150+C151+C152</f>
        <v>390</v>
      </c>
      <c r="D153" s="7">
        <f t="shared" ref="D153:U153" si="25">D150+D151+D152</f>
        <v>10.990000000000002</v>
      </c>
      <c r="E153" s="7">
        <f t="shared" si="25"/>
        <v>8.4199999999999982</v>
      </c>
      <c r="F153" s="7">
        <f t="shared" si="25"/>
        <v>46.5</v>
      </c>
      <c r="G153" s="7">
        <f t="shared" si="25"/>
        <v>305.8</v>
      </c>
      <c r="H153" s="7">
        <f t="shared" si="25"/>
        <v>0.13</v>
      </c>
      <c r="I153" s="7">
        <f t="shared" si="25"/>
        <v>0.27</v>
      </c>
      <c r="J153" s="7">
        <f t="shared" si="25"/>
        <v>38.980000000000004</v>
      </c>
      <c r="K153" s="7">
        <f t="shared" si="25"/>
        <v>0.05</v>
      </c>
      <c r="L153" s="7">
        <f t="shared" si="25"/>
        <v>0.68</v>
      </c>
      <c r="M153" s="7">
        <f t="shared" si="25"/>
        <v>467.65</v>
      </c>
      <c r="N153" s="7">
        <f t="shared" si="25"/>
        <v>373.23</v>
      </c>
      <c r="O153" s="7">
        <f t="shared" si="25"/>
        <v>283.68</v>
      </c>
      <c r="P153" s="7">
        <f t="shared" si="25"/>
        <v>59.52</v>
      </c>
      <c r="Q153" s="7">
        <f t="shared" si="25"/>
        <v>249.78</v>
      </c>
      <c r="R153" s="7">
        <f t="shared" si="25"/>
        <v>1.8200000000000003</v>
      </c>
      <c r="S153" s="7">
        <f t="shared" si="25"/>
        <v>52.57</v>
      </c>
      <c r="T153" s="7">
        <f t="shared" si="25"/>
        <v>7.29</v>
      </c>
      <c r="U153" s="7">
        <f t="shared" si="25"/>
        <v>67.489999999999995</v>
      </c>
    </row>
    <row r="154" spans="1:21" ht="18.75" customHeight="1">
      <c r="A154" s="16"/>
      <c r="B154" s="7" t="s">
        <v>88</v>
      </c>
      <c r="C154" s="16"/>
      <c r="D154" s="16"/>
      <c r="E154" s="16"/>
      <c r="F154" s="16"/>
      <c r="G154" s="32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</row>
    <row r="155" spans="1:21" ht="32.25" customHeight="1">
      <c r="A155" s="29" t="s">
        <v>196</v>
      </c>
      <c r="B155" s="30" t="s">
        <v>197</v>
      </c>
      <c r="C155" s="27">
        <v>60</v>
      </c>
      <c r="D155" s="27">
        <v>0.5</v>
      </c>
      <c r="E155" s="27">
        <v>5.7</v>
      </c>
      <c r="F155" s="29">
        <v>4.5</v>
      </c>
      <c r="G155" s="27">
        <v>66.900000000000006</v>
      </c>
      <c r="H155" s="27">
        <v>0</v>
      </c>
      <c r="I155" s="27">
        <v>0</v>
      </c>
      <c r="J155" s="27">
        <v>0.4</v>
      </c>
      <c r="K155" s="27">
        <v>0</v>
      </c>
      <c r="L155" s="27">
        <v>4.5</v>
      </c>
      <c r="M155" s="27">
        <v>0</v>
      </c>
      <c r="N155" s="27">
        <v>0</v>
      </c>
      <c r="O155" s="27">
        <v>13.1</v>
      </c>
      <c r="P155" s="27">
        <v>15</v>
      </c>
      <c r="Q155" s="27">
        <v>32.5</v>
      </c>
      <c r="R155" s="27">
        <v>0.6</v>
      </c>
      <c r="S155" s="27">
        <v>0</v>
      </c>
      <c r="T155" s="27">
        <v>0</v>
      </c>
      <c r="U155" s="27">
        <v>0</v>
      </c>
    </row>
    <row r="156" spans="1:21" ht="19.5" customHeight="1">
      <c r="A156" s="16" t="s">
        <v>125</v>
      </c>
      <c r="B156" s="16" t="s">
        <v>126</v>
      </c>
      <c r="C156" s="16">
        <v>200</v>
      </c>
      <c r="D156" s="16">
        <v>6.7</v>
      </c>
      <c r="E156" s="16">
        <v>4.5999999999999996</v>
      </c>
      <c r="F156" s="16">
        <v>16.3</v>
      </c>
      <c r="G156" s="32">
        <v>133.1</v>
      </c>
      <c r="H156" s="16">
        <v>0.14000000000000001</v>
      </c>
      <c r="I156" s="16">
        <v>0.05</v>
      </c>
      <c r="J156" s="16">
        <v>97.19</v>
      </c>
      <c r="K156" s="16">
        <v>0</v>
      </c>
      <c r="L156" s="16">
        <v>4.7699999999999996</v>
      </c>
      <c r="M156" s="16">
        <v>95.82</v>
      </c>
      <c r="N156" s="16">
        <v>382.43</v>
      </c>
      <c r="O156" s="16">
        <v>26.94</v>
      </c>
      <c r="P156" s="16">
        <v>29</v>
      </c>
      <c r="Q156" s="16">
        <v>80.47</v>
      </c>
      <c r="R156" s="16">
        <v>1.48</v>
      </c>
      <c r="S156" s="16">
        <v>15.96</v>
      </c>
      <c r="T156" s="16">
        <v>2.0099999999999998</v>
      </c>
      <c r="U156" s="16">
        <v>28.88</v>
      </c>
    </row>
    <row r="157" spans="1:21" ht="19.5" customHeight="1">
      <c r="A157" s="27" t="s">
        <v>54</v>
      </c>
      <c r="B157" s="29" t="s">
        <v>167</v>
      </c>
      <c r="C157" s="31" t="s">
        <v>61</v>
      </c>
      <c r="D157" s="34">
        <v>11.7</v>
      </c>
      <c r="E157" s="34">
        <v>8.98</v>
      </c>
      <c r="F157" s="34">
        <v>26.01</v>
      </c>
      <c r="G157" s="27">
        <v>233.2</v>
      </c>
      <c r="H157" s="27">
        <v>7.0000000000000007E-2</v>
      </c>
      <c r="I157" s="27">
        <v>0.06</v>
      </c>
      <c r="J157" s="27">
        <v>144.87</v>
      </c>
      <c r="K157" s="27">
        <v>0</v>
      </c>
      <c r="L157" s="27">
        <v>2.08</v>
      </c>
      <c r="M157" s="27">
        <v>272.89999999999998</v>
      </c>
      <c r="N157" s="27">
        <v>287.76</v>
      </c>
      <c r="O157" s="27">
        <v>72.64</v>
      </c>
      <c r="P157" s="27">
        <v>78.849999999999994</v>
      </c>
      <c r="Q157" s="27">
        <v>174.89</v>
      </c>
      <c r="R157" s="27">
        <v>1.53</v>
      </c>
      <c r="S157" s="27">
        <v>37.409999999999997</v>
      </c>
      <c r="T157" s="27">
        <v>19.63</v>
      </c>
      <c r="U157" s="27">
        <v>118.1</v>
      </c>
    </row>
    <row r="158" spans="1:21" ht="19.5" customHeight="1">
      <c r="A158" s="29" t="s">
        <v>94</v>
      </c>
      <c r="B158" s="30" t="s">
        <v>95</v>
      </c>
      <c r="C158" s="27">
        <v>200</v>
      </c>
      <c r="D158" s="27">
        <v>0.47</v>
      </c>
      <c r="E158" s="27">
        <v>0</v>
      </c>
      <c r="F158" s="27">
        <v>14.78</v>
      </c>
      <c r="G158" s="27">
        <v>65</v>
      </c>
      <c r="H158" s="27">
        <v>0</v>
      </c>
      <c r="I158" s="27">
        <v>0</v>
      </c>
      <c r="J158" s="27">
        <v>15</v>
      </c>
      <c r="K158" s="27">
        <v>0</v>
      </c>
      <c r="L158" s="27">
        <v>0</v>
      </c>
      <c r="M158" s="27">
        <v>0</v>
      </c>
      <c r="N158" s="27">
        <v>0</v>
      </c>
      <c r="O158" s="27">
        <v>108</v>
      </c>
      <c r="P158" s="27">
        <v>2</v>
      </c>
      <c r="Q158" s="27">
        <v>4</v>
      </c>
      <c r="R158" s="27">
        <v>0.1</v>
      </c>
      <c r="S158" s="27">
        <v>0</v>
      </c>
      <c r="T158" s="27">
        <v>0</v>
      </c>
      <c r="U158" s="27">
        <v>0</v>
      </c>
    </row>
    <row r="159" spans="1:21" ht="19.5" customHeight="1">
      <c r="A159" s="3" t="s">
        <v>29</v>
      </c>
      <c r="B159" s="3" t="s">
        <v>30</v>
      </c>
      <c r="C159" s="3">
        <v>20</v>
      </c>
      <c r="D159" s="3">
        <v>1.52</v>
      </c>
      <c r="E159" s="3">
        <v>0.16</v>
      </c>
      <c r="F159" s="3">
        <v>9.84</v>
      </c>
      <c r="G159" s="27">
        <v>46.9</v>
      </c>
      <c r="H159" s="3">
        <v>0.02</v>
      </c>
      <c r="I159" s="3">
        <v>0.01</v>
      </c>
      <c r="J159" s="3">
        <v>0</v>
      </c>
      <c r="K159" s="3">
        <v>0</v>
      </c>
      <c r="L159" s="3">
        <v>0</v>
      </c>
      <c r="M159" s="3">
        <v>100</v>
      </c>
      <c r="N159" s="3">
        <v>19</v>
      </c>
      <c r="O159" s="3">
        <v>4</v>
      </c>
      <c r="P159" s="3">
        <v>3</v>
      </c>
      <c r="Q159" s="3">
        <v>13</v>
      </c>
      <c r="R159" s="3">
        <v>0.2</v>
      </c>
      <c r="S159" s="3">
        <v>0.64</v>
      </c>
      <c r="T159" s="3">
        <v>1.2</v>
      </c>
      <c r="U159" s="3">
        <v>2.9</v>
      </c>
    </row>
    <row r="160" spans="1:21" ht="19.5" customHeight="1">
      <c r="A160" s="16" t="s">
        <v>29</v>
      </c>
      <c r="B160" s="16" t="s">
        <v>31</v>
      </c>
      <c r="C160" s="16">
        <v>20</v>
      </c>
      <c r="D160" s="16">
        <v>1.3</v>
      </c>
      <c r="E160" s="16">
        <v>0.2</v>
      </c>
      <c r="F160" s="16">
        <v>6.7</v>
      </c>
      <c r="G160" s="32">
        <v>34.200000000000003</v>
      </c>
      <c r="H160" s="16">
        <v>0.04</v>
      </c>
      <c r="I160" s="16">
        <v>0.02</v>
      </c>
      <c r="J160" s="16">
        <v>0</v>
      </c>
      <c r="K160" s="16">
        <v>0</v>
      </c>
      <c r="L160" s="16">
        <v>0</v>
      </c>
      <c r="M160" s="16">
        <v>122</v>
      </c>
      <c r="N160" s="16">
        <v>49</v>
      </c>
      <c r="O160" s="16">
        <v>7</v>
      </c>
      <c r="P160" s="16">
        <v>9.4</v>
      </c>
      <c r="Q160" s="16">
        <v>31.6</v>
      </c>
      <c r="R160" s="16">
        <v>0.78</v>
      </c>
      <c r="S160" s="16">
        <v>0</v>
      </c>
      <c r="T160" s="16">
        <v>6.18</v>
      </c>
      <c r="U160" s="16">
        <v>0</v>
      </c>
    </row>
    <row r="161" spans="1:21" ht="19.5" customHeight="1">
      <c r="A161" s="29" t="s">
        <v>198</v>
      </c>
      <c r="B161" s="29" t="s">
        <v>56</v>
      </c>
      <c r="C161" s="27">
        <v>60</v>
      </c>
      <c r="D161" s="27">
        <v>4.68</v>
      </c>
      <c r="E161" s="27">
        <v>4.03</v>
      </c>
      <c r="F161" s="27">
        <v>27.46</v>
      </c>
      <c r="G161" s="27">
        <v>177</v>
      </c>
      <c r="H161" s="27">
        <v>0.05</v>
      </c>
      <c r="I161" s="27">
        <v>0.02</v>
      </c>
      <c r="J161" s="27">
        <v>19.12</v>
      </c>
      <c r="K161" s="27">
        <v>0.15</v>
      </c>
      <c r="L161" s="27">
        <v>0</v>
      </c>
      <c r="M161" s="27">
        <v>241</v>
      </c>
      <c r="N161" s="27">
        <v>50</v>
      </c>
      <c r="O161" s="27">
        <v>18</v>
      </c>
      <c r="P161" s="27">
        <v>6</v>
      </c>
      <c r="Q161" s="27">
        <v>41</v>
      </c>
      <c r="R161" s="27">
        <v>0.5</v>
      </c>
      <c r="S161" s="27">
        <v>33.36</v>
      </c>
      <c r="T161" s="27">
        <v>3.1</v>
      </c>
      <c r="U161" s="27">
        <v>11.03</v>
      </c>
    </row>
    <row r="162" spans="1:21" ht="19.5" customHeight="1">
      <c r="A162" s="16"/>
      <c r="B162" s="7" t="s">
        <v>89</v>
      </c>
      <c r="C162" s="7">
        <v>760</v>
      </c>
      <c r="D162" s="7">
        <f>SUM(D155:D161)</f>
        <v>26.869999999999997</v>
      </c>
      <c r="E162" s="7">
        <f t="shared" ref="E162:U162" si="26">SUM(E155:E161)</f>
        <v>23.67</v>
      </c>
      <c r="F162" s="7">
        <f t="shared" si="26"/>
        <v>105.59</v>
      </c>
      <c r="G162" s="38">
        <f t="shared" si="26"/>
        <v>756.30000000000007</v>
      </c>
      <c r="H162" s="7">
        <f t="shared" si="26"/>
        <v>0.32</v>
      </c>
      <c r="I162" s="7">
        <f t="shared" si="26"/>
        <v>0.15999999999999998</v>
      </c>
      <c r="J162" s="7">
        <f t="shared" si="26"/>
        <v>276.58000000000004</v>
      </c>
      <c r="K162" s="7">
        <f t="shared" si="26"/>
        <v>0.15</v>
      </c>
      <c r="L162" s="7">
        <f t="shared" si="26"/>
        <v>11.35</v>
      </c>
      <c r="M162" s="7">
        <f t="shared" si="26"/>
        <v>831.72</v>
      </c>
      <c r="N162" s="7">
        <f t="shared" si="26"/>
        <v>788.19</v>
      </c>
      <c r="O162" s="7">
        <f t="shared" si="26"/>
        <v>249.68</v>
      </c>
      <c r="P162" s="7">
        <f t="shared" si="26"/>
        <v>143.25</v>
      </c>
      <c r="Q162" s="7">
        <f t="shared" si="26"/>
        <v>377.46000000000004</v>
      </c>
      <c r="R162" s="7">
        <f t="shared" si="26"/>
        <v>5.19</v>
      </c>
      <c r="S162" s="7">
        <f t="shared" si="26"/>
        <v>87.37</v>
      </c>
      <c r="T162" s="7">
        <f t="shared" si="26"/>
        <v>32.119999999999997</v>
      </c>
      <c r="U162" s="7">
        <f t="shared" si="26"/>
        <v>160.91</v>
      </c>
    </row>
    <row r="163" spans="1:21" ht="19.5" customHeight="1">
      <c r="A163" s="16"/>
      <c r="B163" s="7" t="s">
        <v>90</v>
      </c>
      <c r="C163" s="16"/>
      <c r="D163" s="16"/>
      <c r="E163" s="16"/>
      <c r="F163" s="16"/>
      <c r="G163" s="32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</row>
    <row r="164" spans="1:21" ht="19.5" customHeight="1">
      <c r="A164" s="16" t="s">
        <v>29</v>
      </c>
      <c r="B164" s="6" t="s">
        <v>118</v>
      </c>
      <c r="C164" s="16">
        <v>200</v>
      </c>
      <c r="D164" s="16">
        <v>0.6</v>
      </c>
      <c r="E164" s="16">
        <v>0</v>
      </c>
      <c r="F164" s="16">
        <v>33</v>
      </c>
      <c r="G164" s="32">
        <v>134.4</v>
      </c>
      <c r="H164" s="16">
        <v>0.03</v>
      </c>
      <c r="I164" s="16">
        <v>0.06</v>
      </c>
      <c r="J164" s="16">
        <v>60</v>
      </c>
      <c r="K164" s="16">
        <v>0</v>
      </c>
      <c r="L164" s="16">
        <v>5</v>
      </c>
      <c r="M164" s="16">
        <v>9</v>
      </c>
      <c r="N164" s="16">
        <v>252</v>
      </c>
      <c r="O164" s="16">
        <v>9</v>
      </c>
      <c r="P164" s="16">
        <v>21</v>
      </c>
      <c r="Q164" s="16">
        <v>26</v>
      </c>
      <c r="R164" s="16">
        <v>0.3</v>
      </c>
      <c r="S164" s="16">
        <v>0</v>
      </c>
      <c r="T164" s="16">
        <v>0</v>
      </c>
      <c r="U164" s="16">
        <v>0</v>
      </c>
    </row>
    <row r="165" spans="1:21" ht="19.5" customHeight="1">
      <c r="A165" s="16" t="s">
        <v>29</v>
      </c>
      <c r="B165" s="16" t="s">
        <v>91</v>
      </c>
      <c r="C165" s="16">
        <v>30</v>
      </c>
      <c r="D165" s="16">
        <v>1.8</v>
      </c>
      <c r="E165" s="16">
        <v>1.4</v>
      </c>
      <c r="F165" s="16">
        <v>22.5</v>
      </c>
      <c r="G165" s="32">
        <v>109.8</v>
      </c>
      <c r="H165" s="16">
        <v>0.02</v>
      </c>
      <c r="I165" s="16">
        <v>0.01</v>
      </c>
      <c r="J165" s="16">
        <v>0</v>
      </c>
      <c r="K165" s="16">
        <v>0</v>
      </c>
      <c r="L165" s="16">
        <v>0</v>
      </c>
      <c r="M165" s="16">
        <v>0.6</v>
      </c>
      <c r="N165" s="16">
        <v>21.3</v>
      </c>
      <c r="O165" s="16">
        <v>3.3</v>
      </c>
      <c r="P165" s="16">
        <v>2.7</v>
      </c>
      <c r="Q165" s="16">
        <v>15</v>
      </c>
      <c r="R165" s="16">
        <v>0.24</v>
      </c>
      <c r="S165" s="16">
        <v>0</v>
      </c>
      <c r="T165" s="16">
        <v>0</v>
      </c>
      <c r="U165" s="16">
        <v>0</v>
      </c>
    </row>
    <row r="166" spans="1:21" ht="19.5" customHeight="1">
      <c r="A166" s="16"/>
      <c r="B166" s="7" t="s">
        <v>92</v>
      </c>
      <c r="C166" s="7">
        <f>C164+C165</f>
        <v>230</v>
      </c>
      <c r="D166" s="7">
        <f t="shared" ref="D166:U166" si="27">D164+D165</f>
        <v>2.4</v>
      </c>
      <c r="E166" s="7">
        <f t="shared" si="27"/>
        <v>1.4</v>
      </c>
      <c r="F166" s="7">
        <f t="shared" si="27"/>
        <v>55.5</v>
      </c>
      <c r="G166" s="38">
        <f t="shared" si="27"/>
        <v>244.2</v>
      </c>
      <c r="H166" s="7">
        <f t="shared" si="27"/>
        <v>0.05</v>
      </c>
      <c r="I166" s="7">
        <f t="shared" si="27"/>
        <v>6.9999999999999993E-2</v>
      </c>
      <c r="J166" s="7">
        <f t="shared" si="27"/>
        <v>60</v>
      </c>
      <c r="K166" s="7">
        <f t="shared" si="27"/>
        <v>0</v>
      </c>
      <c r="L166" s="7">
        <f t="shared" si="27"/>
        <v>5</v>
      </c>
      <c r="M166" s="7">
        <f t="shared" si="27"/>
        <v>9.6</v>
      </c>
      <c r="N166" s="7">
        <f t="shared" si="27"/>
        <v>273.3</v>
      </c>
      <c r="O166" s="7">
        <f t="shared" si="27"/>
        <v>12.3</v>
      </c>
      <c r="P166" s="7">
        <f t="shared" si="27"/>
        <v>23.7</v>
      </c>
      <c r="Q166" s="7">
        <f t="shared" si="27"/>
        <v>41</v>
      </c>
      <c r="R166" s="7">
        <f t="shared" si="27"/>
        <v>0.54</v>
      </c>
      <c r="S166" s="7">
        <f t="shared" si="27"/>
        <v>0</v>
      </c>
      <c r="T166" s="7">
        <f t="shared" si="27"/>
        <v>0</v>
      </c>
      <c r="U166" s="7">
        <f t="shared" si="27"/>
        <v>0</v>
      </c>
    </row>
    <row r="167" spans="1:21" ht="19.5" customHeight="1">
      <c r="A167" s="16"/>
      <c r="B167" s="7" t="s">
        <v>93</v>
      </c>
      <c r="C167" s="16"/>
      <c r="D167" s="16"/>
      <c r="E167" s="16"/>
      <c r="F167" s="16"/>
      <c r="G167" s="32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</row>
    <row r="168" spans="1:21" ht="22.5" customHeight="1">
      <c r="A168" s="6" t="s">
        <v>199</v>
      </c>
      <c r="B168" s="6" t="s">
        <v>200</v>
      </c>
      <c r="C168" s="16">
        <v>200</v>
      </c>
      <c r="D168" s="16">
        <v>3.82</v>
      </c>
      <c r="E168" s="16">
        <v>9.99</v>
      </c>
      <c r="F168" s="16">
        <v>18.170000000000002</v>
      </c>
      <c r="G168" s="32">
        <v>177.9</v>
      </c>
      <c r="H168" s="16">
        <v>0.11</v>
      </c>
      <c r="I168" s="16">
        <v>0.1</v>
      </c>
      <c r="J168" s="16">
        <v>412.46</v>
      </c>
      <c r="K168" s="16">
        <v>0.02</v>
      </c>
      <c r="L168" s="16">
        <v>17</v>
      </c>
      <c r="M168" s="16">
        <v>259</v>
      </c>
      <c r="N168" s="16">
        <v>572</v>
      </c>
      <c r="O168" s="16">
        <v>85</v>
      </c>
      <c r="P168" s="16">
        <v>39</v>
      </c>
      <c r="Q168" s="16">
        <v>93</v>
      </c>
      <c r="R168" s="16">
        <v>1.4</v>
      </c>
      <c r="S168" s="16">
        <v>41.31</v>
      </c>
      <c r="T168" s="16">
        <v>0.8</v>
      </c>
      <c r="U168" s="16">
        <v>54.17</v>
      </c>
    </row>
    <row r="169" spans="1:21" ht="19.5" customHeight="1">
      <c r="A169" s="16" t="s">
        <v>46</v>
      </c>
      <c r="B169" s="6" t="s">
        <v>168</v>
      </c>
      <c r="C169" s="16">
        <v>200</v>
      </c>
      <c r="D169" s="16">
        <v>0.2</v>
      </c>
      <c r="E169" s="16">
        <v>0</v>
      </c>
      <c r="F169" s="16">
        <v>6.4</v>
      </c>
      <c r="G169" s="32">
        <v>26.8</v>
      </c>
      <c r="H169" s="16">
        <v>0</v>
      </c>
      <c r="I169" s="16">
        <v>0.01</v>
      </c>
      <c r="J169" s="16">
        <v>0.3</v>
      </c>
      <c r="K169" s="16">
        <v>0</v>
      </c>
      <c r="L169" s="16">
        <v>0.04</v>
      </c>
      <c r="M169" s="16">
        <v>0.68</v>
      </c>
      <c r="N169" s="16">
        <v>20.76</v>
      </c>
      <c r="O169" s="16">
        <v>66.08</v>
      </c>
      <c r="P169" s="16">
        <v>3.83</v>
      </c>
      <c r="Q169" s="16">
        <v>7.18</v>
      </c>
      <c r="R169" s="16">
        <v>0.73</v>
      </c>
      <c r="S169" s="16">
        <v>0</v>
      </c>
      <c r="T169" s="16">
        <v>0</v>
      </c>
      <c r="U169" s="16">
        <v>0</v>
      </c>
    </row>
    <row r="170" spans="1:21" ht="19.5" customHeight="1">
      <c r="A170" s="16" t="s">
        <v>29</v>
      </c>
      <c r="B170" s="16" t="s">
        <v>30</v>
      </c>
      <c r="C170" s="16">
        <v>30</v>
      </c>
      <c r="D170" s="16">
        <v>2.2999999999999998</v>
      </c>
      <c r="E170" s="16">
        <v>0.2</v>
      </c>
      <c r="F170" s="16">
        <v>14.8</v>
      </c>
      <c r="G170" s="32">
        <v>70.3</v>
      </c>
      <c r="H170" s="16">
        <v>0.03</v>
      </c>
      <c r="I170" s="16">
        <v>0.01</v>
      </c>
      <c r="J170" s="16">
        <v>0</v>
      </c>
      <c r="K170" s="16">
        <v>0</v>
      </c>
      <c r="L170" s="16">
        <v>0</v>
      </c>
      <c r="M170" s="16">
        <v>149.69999999999999</v>
      </c>
      <c r="N170" s="16">
        <v>27.9</v>
      </c>
      <c r="O170" s="16">
        <v>6</v>
      </c>
      <c r="P170" s="16">
        <v>4.2</v>
      </c>
      <c r="Q170" s="16">
        <v>19.5</v>
      </c>
      <c r="R170" s="16">
        <v>0.33</v>
      </c>
      <c r="S170" s="16">
        <v>0.96</v>
      </c>
      <c r="T170" s="16">
        <v>1.8</v>
      </c>
      <c r="U170" s="16">
        <v>4.3499999999999996</v>
      </c>
    </row>
    <row r="171" spans="1:21" ht="19.5" customHeight="1">
      <c r="A171" s="16" t="s">
        <v>29</v>
      </c>
      <c r="B171" s="16" t="s">
        <v>31</v>
      </c>
      <c r="C171" s="16">
        <v>20</v>
      </c>
      <c r="D171" s="16">
        <v>1.3</v>
      </c>
      <c r="E171" s="16">
        <v>0.2</v>
      </c>
      <c r="F171" s="16">
        <v>6.7</v>
      </c>
      <c r="G171" s="32">
        <v>34.200000000000003</v>
      </c>
      <c r="H171" s="16">
        <v>0.04</v>
      </c>
      <c r="I171" s="16">
        <v>0.02</v>
      </c>
      <c r="J171" s="16">
        <v>0</v>
      </c>
      <c r="K171" s="16">
        <v>0</v>
      </c>
      <c r="L171" s="16">
        <v>0</v>
      </c>
      <c r="M171" s="16">
        <v>122</v>
      </c>
      <c r="N171" s="16">
        <v>49</v>
      </c>
      <c r="O171" s="16">
        <v>7</v>
      </c>
      <c r="P171" s="16">
        <v>9.4</v>
      </c>
      <c r="Q171" s="16">
        <v>31.6</v>
      </c>
      <c r="R171" s="16">
        <v>0.78</v>
      </c>
      <c r="S171" s="16">
        <v>0</v>
      </c>
      <c r="T171" s="16">
        <v>6.18</v>
      </c>
      <c r="U171" s="16">
        <v>0</v>
      </c>
    </row>
    <row r="172" spans="1:21" ht="19.5" customHeight="1">
      <c r="A172" s="16"/>
      <c r="B172" s="7" t="s">
        <v>97</v>
      </c>
      <c r="C172" s="7">
        <f>C168+C169+C170+C171</f>
        <v>450</v>
      </c>
      <c r="D172" s="7">
        <f t="shared" ref="D172:U172" si="28">D168+D169+D170+D171</f>
        <v>7.6199999999999992</v>
      </c>
      <c r="E172" s="7">
        <f t="shared" si="28"/>
        <v>10.389999999999999</v>
      </c>
      <c r="F172" s="7">
        <f t="shared" si="28"/>
        <v>46.070000000000007</v>
      </c>
      <c r="G172" s="38">
        <f t="shared" si="28"/>
        <v>309.2</v>
      </c>
      <c r="H172" s="7">
        <f t="shared" si="28"/>
        <v>0.18000000000000002</v>
      </c>
      <c r="I172" s="7">
        <f t="shared" si="28"/>
        <v>0.13999999999999999</v>
      </c>
      <c r="J172" s="7">
        <f t="shared" si="28"/>
        <v>412.76</v>
      </c>
      <c r="K172" s="7">
        <f t="shared" si="28"/>
        <v>0.02</v>
      </c>
      <c r="L172" s="7">
        <f t="shared" si="28"/>
        <v>17.04</v>
      </c>
      <c r="M172" s="7">
        <f t="shared" si="28"/>
        <v>531.38</v>
      </c>
      <c r="N172" s="7">
        <f t="shared" si="28"/>
        <v>669.66</v>
      </c>
      <c r="O172" s="7">
        <f t="shared" si="28"/>
        <v>164.07999999999998</v>
      </c>
      <c r="P172" s="7">
        <f t="shared" si="28"/>
        <v>56.43</v>
      </c>
      <c r="Q172" s="7">
        <f t="shared" si="28"/>
        <v>151.28</v>
      </c>
      <c r="R172" s="7">
        <f t="shared" si="28"/>
        <v>3.24</v>
      </c>
      <c r="S172" s="7">
        <f t="shared" si="28"/>
        <v>42.27</v>
      </c>
      <c r="T172" s="7">
        <f t="shared" si="28"/>
        <v>8.7799999999999994</v>
      </c>
      <c r="U172" s="7">
        <f t="shared" si="28"/>
        <v>58.52</v>
      </c>
    </row>
    <row r="173" spans="1:21" ht="19.5" customHeight="1">
      <c r="A173" s="16"/>
      <c r="B173" s="7" t="s">
        <v>138</v>
      </c>
      <c r="C173" s="7"/>
      <c r="D173" s="7"/>
      <c r="E173" s="7"/>
      <c r="F173" s="7"/>
      <c r="G173" s="38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 ht="19.5" customHeight="1">
      <c r="A174" s="16" t="s">
        <v>29</v>
      </c>
      <c r="B174" s="16" t="s">
        <v>96</v>
      </c>
      <c r="C174" s="16">
        <v>200</v>
      </c>
      <c r="D174" s="16">
        <v>5.8</v>
      </c>
      <c r="E174" s="16">
        <v>5</v>
      </c>
      <c r="F174" s="16">
        <v>8.4</v>
      </c>
      <c r="G174" s="32">
        <v>101.8</v>
      </c>
      <c r="H174" s="16">
        <v>0.03</v>
      </c>
      <c r="I174" s="16">
        <v>0.21</v>
      </c>
      <c r="J174" s="16">
        <v>26.4</v>
      </c>
      <c r="K174" s="16">
        <v>0</v>
      </c>
      <c r="L174" s="16">
        <v>0</v>
      </c>
      <c r="M174" s="16">
        <v>76</v>
      </c>
      <c r="N174" s="16">
        <v>242</v>
      </c>
      <c r="O174" s="16">
        <v>218</v>
      </c>
      <c r="P174" s="16">
        <v>24</v>
      </c>
      <c r="Q174" s="16">
        <v>160</v>
      </c>
      <c r="R174" s="16">
        <v>0.2</v>
      </c>
      <c r="S174" s="16">
        <v>18</v>
      </c>
      <c r="T174" s="16">
        <v>1.8</v>
      </c>
      <c r="U174" s="16">
        <v>40</v>
      </c>
    </row>
    <row r="175" spans="1:21" ht="19.5" customHeight="1">
      <c r="A175" s="7"/>
      <c r="B175" s="7" t="s">
        <v>137</v>
      </c>
      <c r="C175" s="7">
        <f>C174</f>
        <v>200</v>
      </c>
      <c r="D175" s="7">
        <f t="shared" ref="D175:U175" si="29">D174</f>
        <v>5.8</v>
      </c>
      <c r="E175" s="7">
        <f t="shared" si="29"/>
        <v>5</v>
      </c>
      <c r="F175" s="7">
        <f t="shared" si="29"/>
        <v>8.4</v>
      </c>
      <c r="G175" s="38">
        <f t="shared" si="29"/>
        <v>101.8</v>
      </c>
      <c r="H175" s="7">
        <f t="shared" si="29"/>
        <v>0.03</v>
      </c>
      <c r="I175" s="7">
        <f t="shared" si="29"/>
        <v>0.21</v>
      </c>
      <c r="J175" s="7">
        <f t="shared" si="29"/>
        <v>26.4</v>
      </c>
      <c r="K175" s="7">
        <f t="shared" si="29"/>
        <v>0</v>
      </c>
      <c r="L175" s="7">
        <f t="shared" si="29"/>
        <v>0</v>
      </c>
      <c r="M175" s="7">
        <f t="shared" si="29"/>
        <v>76</v>
      </c>
      <c r="N175" s="7">
        <f t="shared" si="29"/>
        <v>242</v>
      </c>
      <c r="O175" s="7">
        <f t="shared" si="29"/>
        <v>218</v>
      </c>
      <c r="P175" s="7">
        <f t="shared" si="29"/>
        <v>24</v>
      </c>
      <c r="Q175" s="7">
        <f t="shared" si="29"/>
        <v>160</v>
      </c>
      <c r="R175" s="7">
        <f t="shared" si="29"/>
        <v>0.2</v>
      </c>
      <c r="S175" s="7">
        <f t="shared" si="29"/>
        <v>18</v>
      </c>
      <c r="T175" s="7">
        <f t="shared" si="29"/>
        <v>1.8</v>
      </c>
      <c r="U175" s="7">
        <f t="shared" si="29"/>
        <v>40</v>
      </c>
    </row>
    <row r="176" spans="1:21" ht="19.5" customHeight="1">
      <c r="A176" s="16"/>
      <c r="B176" s="20" t="s">
        <v>33</v>
      </c>
      <c r="C176" s="20">
        <f t="shared" ref="C176:U176" si="30">C153+C162+C166+C172+C175</f>
        <v>2030</v>
      </c>
      <c r="D176" s="20">
        <f t="shared" si="30"/>
        <v>53.679999999999993</v>
      </c>
      <c r="E176" s="20">
        <f t="shared" si="30"/>
        <v>48.88</v>
      </c>
      <c r="F176" s="20">
        <f t="shared" si="30"/>
        <v>262.06</v>
      </c>
      <c r="G176" s="39">
        <f t="shared" si="30"/>
        <v>1717.3000000000002</v>
      </c>
      <c r="H176" s="20">
        <f t="shared" si="30"/>
        <v>0.71000000000000008</v>
      </c>
      <c r="I176" s="20">
        <f t="shared" si="30"/>
        <v>0.85</v>
      </c>
      <c r="J176" s="20">
        <f t="shared" si="30"/>
        <v>814.72</v>
      </c>
      <c r="K176" s="20">
        <f t="shared" si="30"/>
        <v>0.22</v>
      </c>
      <c r="L176" s="20">
        <f t="shared" si="30"/>
        <v>34.07</v>
      </c>
      <c r="M176" s="20">
        <f t="shared" si="30"/>
        <v>1916.35</v>
      </c>
      <c r="N176" s="20">
        <f t="shared" si="30"/>
        <v>2346.38</v>
      </c>
      <c r="O176" s="20">
        <f t="shared" si="30"/>
        <v>927.74</v>
      </c>
      <c r="P176" s="20">
        <f t="shared" si="30"/>
        <v>306.89999999999998</v>
      </c>
      <c r="Q176" s="20">
        <f t="shared" si="30"/>
        <v>979.52</v>
      </c>
      <c r="R176" s="20">
        <f t="shared" si="30"/>
        <v>10.99</v>
      </c>
      <c r="S176" s="20">
        <f t="shared" si="30"/>
        <v>200.21</v>
      </c>
      <c r="T176" s="20">
        <f t="shared" si="30"/>
        <v>49.989999999999995</v>
      </c>
      <c r="U176" s="20">
        <f t="shared" si="30"/>
        <v>326.91999999999996</v>
      </c>
    </row>
    <row r="177" spans="1:21" ht="19.5" customHeight="1">
      <c r="A177" s="21"/>
      <c r="B177" s="22"/>
      <c r="C177" s="22"/>
      <c r="D177" s="22"/>
      <c r="E177" s="22"/>
      <c r="F177" s="22"/>
      <c r="G177" s="40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:21" ht="19.5" customHeight="1">
      <c r="A178" s="60" t="s">
        <v>152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</row>
    <row r="179" spans="1:21" ht="19.5" customHeight="1">
      <c r="A179" s="52" t="s">
        <v>0</v>
      </c>
      <c r="B179" s="52" t="s">
        <v>72</v>
      </c>
      <c r="C179" s="61" t="s">
        <v>1</v>
      </c>
      <c r="D179" s="63" t="s">
        <v>73</v>
      </c>
      <c r="E179" s="64"/>
      <c r="F179" s="65"/>
      <c r="G179" s="66" t="s">
        <v>5</v>
      </c>
      <c r="H179" s="68" t="s">
        <v>70</v>
      </c>
      <c r="I179" s="68"/>
      <c r="J179" s="68"/>
      <c r="K179" s="68"/>
      <c r="L179" s="68"/>
      <c r="M179" s="68" t="s">
        <v>71</v>
      </c>
      <c r="N179" s="68"/>
      <c r="O179" s="68"/>
      <c r="P179" s="68"/>
      <c r="Q179" s="68"/>
      <c r="R179" s="68"/>
      <c r="S179" s="68"/>
      <c r="T179" s="68"/>
      <c r="U179" s="68"/>
    </row>
    <row r="180" spans="1:21" ht="19.5" customHeight="1">
      <c r="A180" s="52"/>
      <c r="B180" s="52"/>
      <c r="C180" s="62"/>
      <c r="D180" s="10" t="s">
        <v>2</v>
      </c>
      <c r="E180" s="10" t="s">
        <v>3</v>
      </c>
      <c r="F180" s="10" t="s">
        <v>4</v>
      </c>
      <c r="G180" s="67"/>
      <c r="H180" s="23" t="s">
        <v>6</v>
      </c>
      <c r="I180" s="23" t="s">
        <v>7</v>
      </c>
      <c r="J180" s="23" t="s">
        <v>8</v>
      </c>
      <c r="K180" s="23" t="s">
        <v>9</v>
      </c>
      <c r="L180" s="23" t="s">
        <v>10</v>
      </c>
      <c r="M180" s="23" t="s">
        <v>11</v>
      </c>
      <c r="N180" s="23" t="s">
        <v>12</v>
      </c>
      <c r="O180" s="23" t="s">
        <v>13</v>
      </c>
      <c r="P180" s="23" t="s">
        <v>14</v>
      </c>
      <c r="Q180" s="23" t="s">
        <v>15</v>
      </c>
      <c r="R180" s="23" t="s">
        <v>16</v>
      </c>
      <c r="S180" s="23" t="s">
        <v>17</v>
      </c>
      <c r="T180" s="23" t="s">
        <v>18</v>
      </c>
      <c r="U180" s="23" t="s">
        <v>19</v>
      </c>
    </row>
    <row r="181" spans="1:21" ht="19.5" customHeight="1">
      <c r="A181" s="7"/>
      <c r="B181" s="7"/>
      <c r="C181" s="23" t="s">
        <v>20</v>
      </c>
      <c r="D181" s="23" t="s">
        <v>20</v>
      </c>
      <c r="E181" s="23" t="s">
        <v>20</v>
      </c>
      <c r="F181" s="23" t="s">
        <v>20</v>
      </c>
      <c r="G181" s="41" t="s">
        <v>21</v>
      </c>
      <c r="H181" s="23" t="s">
        <v>22</v>
      </c>
      <c r="I181" s="23" t="s">
        <v>22</v>
      </c>
      <c r="J181" s="23" t="s">
        <v>23</v>
      </c>
      <c r="K181" s="23" t="s">
        <v>24</v>
      </c>
      <c r="L181" s="23" t="s">
        <v>22</v>
      </c>
      <c r="M181" s="23" t="s">
        <v>22</v>
      </c>
      <c r="N181" s="23" t="s">
        <v>22</v>
      </c>
      <c r="O181" s="23" t="s">
        <v>22</v>
      </c>
      <c r="P181" s="23" t="s">
        <v>22</v>
      </c>
      <c r="Q181" s="23" t="s">
        <v>22</v>
      </c>
      <c r="R181" s="23" t="s">
        <v>22</v>
      </c>
      <c r="S181" s="23" t="s">
        <v>24</v>
      </c>
      <c r="T181" s="23" t="s">
        <v>24</v>
      </c>
      <c r="U181" s="23" t="s">
        <v>24</v>
      </c>
    </row>
    <row r="182" spans="1:21" ht="19.5" customHeight="1">
      <c r="A182" s="16"/>
      <c r="B182" s="7" t="s">
        <v>87</v>
      </c>
      <c r="C182" s="7"/>
      <c r="D182" s="7"/>
      <c r="E182" s="7"/>
      <c r="F182" s="7"/>
      <c r="G182" s="38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 ht="30.75" customHeight="1">
      <c r="A183" s="16" t="s">
        <v>101</v>
      </c>
      <c r="B183" s="16" t="s">
        <v>102</v>
      </c>
      <c r="C183" s="16">
        <v>150</v>
      </c>
      <c r="D183" s="16">
        <v>5.0999999999999996</v>
      </c>
      <c r="E183" s="16">
        <v>5.6</v>
      </c>
      <c r="F183" s="16">
        <v>18.5</v>
      </c>
      <c r="G183" s="32">
        <v>144.5</v>
      </c>
      <c r="H183" s="16">
        <v>0.11</v>
      </c>
      <c r="I183" s="16">
        <v>0.13</v>
      </c>
      <c r="J183" s="16">
        <v>21.81</v>
      </c>
      <c r="K183" s="16">
        <v>0.05</v>
      </c>
      <c r="L183" s="16">
        <v>0.46</v>
      </c>
      <c r="M183" s="16">
        <v>260.87</v>
      </c>
      <c r="N183" s="16">
        <v>177.7</v>
      </c>
      <c r="O183" s="16">
        <v>123.12</v>
      </c>
      <c r="P183" s="16">
        <v>34.24</v>
      </c>
      <c r="Q183" s="16">
        <v>140.9</v>
      </c>
      <c r="R183" s="16">
        <v>0.89</v>
      </c>
      <c r="S183" s="16">
        <v>39</v>
      </c>
      <c r="T183" s="16">
        <v>7.47</v>
      </c>
      <c r="U183" s="16">
        <v>37.21</v>
      </c>
    </row>
    <row r="184" spans="1:21" ht="19.5" customHeight="1">
      <c r="A184" s="16" t="s">
        <v>27</v>
      </c>
      <c r="B184" s="16" t="s">
        <v>28</v>
      </c>
      <c r="C184" s="16">
        <v>200</v>
      </c>
      <c r="D184" s="16">
        <v>1.6</v>
      </c>
      <c r="E184" s="16">
        <v>1.1000000000000001</v>
      </c>
      <c r="F184" s="16">
        <v>8.6</v>
      </c>
      <c r="G184" s="32">
        <v>50.9</v>
      </c>
      <c r="H184" s="16">
        <v>0.01</v>
      </c>
      <c r="I184" s="16">
        <v>7.0000000000000007E-2</v>
      </c>
      <c r="J184" s="16">
        <v>6.9</v>
      </c>
      <c r="K184" s="16">
        <v>0</v>
      </c>
      <c r="L184" s="16">
        <v>0.3</v>
      </c>
      <c r="M184" s="16">
        <v>19.68</v>
      </c>
      <c r="N184" s="16">
        <v>81.349999999999994</v>
      </c>
      <c r="O184" s="16">
        <v>103.48</v>
      </c>
      <c r="P184" s="16">
        <v>9.92</v>
      </c>
      <c r="Q184" s="16">
        <v>46.33</v>
      </c>
      <c r="R184" s="16">
        <v>0.78</v>
      </c>
      <c r="S184" s="16">
        <v>4.5</v>
      </c>
      <c r="T184" s="16">
        <v>0.88</v>
      </c>
      <c r="U184" s="16">
        <v>10</v>
      </c>
    </row>
    <row r="185" spans="1:21" ht="19.5" customHeight="1">
      <c r="A185" s="16" t="s">
        <v>29</v>
      </c>
      <c r="B185" s="16" t="s">
        <v>30</v>
      </c>
      <c r="C185" s="16">
        <v>30</v>
      </c>
      <c r="D185" s="16">
        <v>2.2999999999999998</v>
      </c>
      <c r="E185" s="16">
        <v>0.2</v>
      </c>
      <c r="F185" s="16">
        <v>14.8</v>
      </c>
      <c r="G185" s="32">
        <v>70.3</v>
      </c>
      <c r="H185" s="16">
        <v>0.03</v>
      </c>
      <c r="I185" s="16">
        <v>0.01</v>
      </c>
      <c r="J185" s="16">
        <v>0</v>
      </c>
      <c r="K185" s="16">
        <v>0</v>
      </c>
      <c r="L185" s="16">
        <v>0</v>
      </c>
      <c r="M185" s="16">
        <v>149.69999999999999</v>
      </c>
      <c r="N185" s="16">
        <v>27.9</v>
      </c>
      <c r="O185" s="16">
        <v>6</v>
      </c>
      <c r="P185" s="16">
        <v>4.2</v>
      </c>
      <c r="Q185" s="16">
        <v>19.5</v>
      </c>
      <c r="R185" s="16">
        <v>0.33</v>
      </c>
      <c r="S185" s="16">
        <v>0.96</v>
      </c>
      <c r="T185" s="16">
        <v>1.8</v>
      </c>
      <c r="U185" s="16">
        <v>4.3499999999999996</v>
      </c>
    </row>
    <row r="186" spans="1:21" ht="19.5" customHeight="1">
      <c r="A186" s="16"/>
      <c r="B186" s="7" t="s">
        <v>32</v>
      </c>
      <c r="C186" s="7">
        <f>C183+C184+C185</f>
        <v>380</v>
      </c>
      <c r="D186" s="7">
        <f t="shared" ref="D186:U186" si="31">D183+D184+D185</f>
        <v>9</v>
      </c>
      <c r="E186" s="7">
        <f t="shared" si="31"/>
        <v>6.8999999999999995</v>
      </c>
      <c r="F186" s="7">
        <f t="shared" si="31"/>
        <v>41.900000000000006</v>
      </c>
      <c r="G186" s="7">
        <f t="shared" si="31"/>
        <v>265.7</v>
      </c>
      <c r="H186" s="7">
        <f t="shared" si="31"/>
        <v>0.15</v>
      </c>
      <c r="I186" s="7">
        <f t="shared" si="31"/>
        <v>0.21000000000000002</v>
      </c>
      <c r="J186" s="7">
        <f t="shared" si="31"/>
        <v>28.71</v>
      </c>
      <c r="K186" s="7">
        <f t="shared" si="31"/>
        <v>0.05</v>
      </c>
      <c r="L186" s="7">
        <f t="shared" si="31"/>
        <v>0.76</v>
      </c>
      <c r="M186" s="7">
        <f t="shared" si="31"/>
        <v>430.25</v>
      </c>
      <c r="N186" s="7">
        <f t="shared" si="31"/>
        <v>286.94999999999993</v>
      </c>
      <c r="O186" s="7">
        <f t="shared" si="31"/>
        <v>232.60000000000002</v>
      </c>
      <c r="P186" s="7">
        <f t="shared" si="31"/>
        <v>48.360000000000007</v>
      </c>
      <c r="Q186" s="7">
        <f t="shared" si="31"/>
        <v>206.73000000000002</v>
      </c>
      <c r="R186" s="7">
        <f t="shared" si="31"/>
        <v>2</v>
      </c>
      <c r="S186" s="7">
        <f t="shared" si="31"/>
        <v>44.46</v>
      </c>
      <c r="T186" s="7">
        <f t="shared" si="31"/>
        <v>10.15</v>
      </c>
      <c r="U186" s="7">
        <f t="shared" si="31"/>
        <v>51.56</v>
      </c>
    </row>
    <row r="187" spans="1:21" ht="24" customHeight="1">
      <c r="A187" s="16"/>
      <c r="B187" s="7" t="s">
        <v>88</v>
      </c>
      <c r="C187" s="16"/>
      <c r="D187" s="16"/>
      <c r="E187" s="16"/>
      <c r="F187" s="16"/>
      <c r="G187" s="32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</row>
    <row r="188" spans="1:21" ht="29.25" customHeight="1">
      <c r="A188" s="3" t="s">
        <v>187</v>
      </c>
      <c r="B188" s="6" t="s">
        <v>188</v>
      </c>
      <c r="C188" s="3">
        <v>60</v>
      </c>
      <c r="D188" s="27">
        <v>0.6</v>
      </c>
      <c r="E188" s="27">
        <v>5.9</v>
      </c>
      <c r="F188" s="27">
        <v>4.5999999999999996</v>
      </c>
      <c r="G188" s="27">
        <v>74.400000000000006</v>
      </c>
      <c r="H188" s="3">
        <v>0</v>
      </c>
      <c r="I188" s="3">
        <v>0</v>
      </c>
      <c r="J188" s="3">
        <v>0.7</v>
      </c>
      <c r="K188" s="3">
        <v>0</v>
      </c>
      <c r="L188" s="3">
        <v>1.4</v>
      </c>
      <c r="M188" s="3">
        <v>0</v>
      </c>
      <c r="N188" s="3">
        <v>0</v>
      </c>
      <c r="O188" s="3">
        <v>19.100000000000001</v>
      </c>
      <c r="P188" s="3">
        <v>13.6</v>
      </c>
      <c r="Q188" s="3">
        <v>19.600000000000001</v>
      </c>
      <c r="R188" s="3">
        <v>0.8</v>
      </c>
      <c r="S188" s="3">
        <v>0</v>
      </c>
      <c r="T188" s="3">
        <v>0</v>
      </c>
      <c r="U188" s="3">
        <v>0</v>
      </c>
    </row>
    <row r="189" spans="1:21" ht="27" customHeight="1">
      <c r="A189" s="47" t="s">
        <v>181</v>
      </c>
      <c r="B189" s="29" t="s">
        <v>126</v>
      </c>
      <c r="C189" s="27">
        <v>200</v>
      </c>
      <c r="D189" s="27">
        <v>7.9</v>
      </c>
      <c r="E189" s="27">
        <v>4.5999999999999996</v>
      </c>
      <c r="F189" s="27">
        <v>19.28</v>
      </c>
      <c r="G189" s="27">
        <v>133</v>
      </c>
      <c r="H189" s="27">
        <v>0.13</v>
      </c>
      <c r="I189" s="27">
        <v>0.05</v>
      </c>
      <c r="J189" s="27">
        <v>97.18</v>
      </c>
      <c r="K189" s="27">
        <v>0</v>
      </c>
      <c r="L189" s="27">
        <v>4</v>
      </c>
      <c r="M189" s="27">
        <v>95</v>
      </c>
      <c r="N189" s="27">
        <v>383</v>
      </c>
      <c r="O189" s="27">
        <v>26</v>
      </c>
      <c r="P189" s="27">
        <v>29</v>
      </c>
      <c r="Q189" s="27">
        <v>80</v>
      </c>
      <c r="R189" s="27">
        <v>1.4</v>
      </c>
      <c r="S189" s="27">
        <v>15.96</v>
      </c>
      <c r="T189" s="27">
        <v>1.9</v>
      </c>
      <c r="U189" s="27">
        <v>28.88</v>
      </c>
    </row>
    <row r="190" spans="1:21" ht="19.5" customHeight="1">
      <c r="A190" s="16" t="s">
        <v>25</v>
      </c>
      <c r="B190" s="16" t="s">
        <v>26</v>
      </c>
      <c r="C190" s="16">
        <v>150</v>
      </c>
      <c r="D190" s="16">
        <v>8.1999999999999993</v>
      </c>
      <c r="E190" s="16">
        <v>6.3</v>
      </c>
      <c r="F190" s="16">
        <v>35.9</v>
      </c>
      <c r="G190" s="32">
        <v>233.7</v>
      </c>
      <c r="H190" s="16">
        <v>0.21</v>
      </c>
      <c r="I190" s="16">
        <v>0.12</v>
      </c>
      <c r="J190" s="16">
        <v>19.190000000000001</v>
      </c>
      <c r="K190" s="16">
        <v>0.09</v>
      </c>
      <c r="L190" s="16">
        <v>0</v>
      </c>
      <c r="M190" s="16">
        <v>149.44999999999999</v>
      </c>
      <c r="N190" s="16">
        <v>219.36</v>
      </c>
      <c r="O190" s="16">
        <v>46.62</v>
      </c>
      <c r="P190" s="16">
        <v>120.16</v>
      </c>
      <c r="Q190" s="16">
        <v>180.99</v>
      </c>
      <c r="R190" s="16">
        <v>4.05</v>
      </c>
      <c r="S190" s="16">
        <v>22.28</v>
      </c>
      <c r="T190" s="16">
        <v>3.52</v>
      </c>
      <c r="U190" s="16">
        <v>16.059999999999999</v>
      </c>
    </row>
    <row r="191" spans="1:21" ht="29.25" customHeight="1">
      <c r="A191" s="6" t="s">
        <v>144</v>
      </c>
      <c r="B191" s="6" t="s">
        <v>143</v>
      </c>
      <c r="C191" s="24" t="s">
        <v>83</v>
      </c>
      <c r="D191" s="16">
        <v>14.12</v>
      </c>
      <c r="E191" s="16">
        <v>5.78</v>
      </c>
      <c r="F191" s="16">
        <v>4.46</v>
      </c>
      <c r="G191" s="32">
        <v>126.4</v>
      </c>
      <c r="H191" s="16">
        <v>0.04</v>
      </c>
      <c r="I191" s="16">
        <v>0.05</v>
      </c>
      <c r="J191" s="16">
        <v>286.31</v>
      </c>
      <c r="K191" s="16">
        <v>0.02</v>
      </c>
      <c r="L191" s="16">
        <v>0</v>
      </c>
      <c r="M191" s="16">
        <v>249</v>
      </c>
      <c r="N191" s="16">
        <v>209</v>
      </c>
      <c r="O191" s="16">
        <v>33</v>
      </c>
      <c r="P191" s="16">
        <v>55</v>
      </c>
      <c r="Q191" s="16">
        <v>112</v>
      </c>
      <c r="R191" s="16">
        <v>0.9</v>
      </c>
      <c r="S191" s="16">
        <v>35.07</v>
      </c>
      <c r="T191" s="16">
        <v>12</v>
      </c>
      <c r="U191" s="16">
        <v>94.93</v>
      </c>
    </row>
    <row r="192" spans="1:21" ht="19.5" customHeight="1">
      <c r="A192" s="29" t="s">
        <v>164</v>
      </c>
      <c r="B192" s="29" t="s">
        <v>165</v>
      </c>
      <c r="C192" s="27">
        <v>200</v>
      </c>
      <c r="D192" s="27">
        <v>0.2</v>
      </c>
      <c r="E192" s="27">
        <v>0</v>
      </c>
      <c r="F192" s="27">
        <v>8.1999999999999993</v>
      </c>
      <c r="G192" s="27">
        <v>34.1</v>
      </c>
      <c r="H192" s="27">
        <v>0</v>
      </c>
      <c r="I192" s="27">
        <v>0</v>
      </c>
      <c r="J192" s="27">
        <v>0</v>
      </c>
      <c r="K192" s="27">
        <v>0</v>
      </c>
      <c r="L192" s="27">
        <v>0.4</v>
      </c>
      <c r="M192" s="27">
        <v>0</v>
      </c>
      <c r="N192" s="27">
        <v>0</v>
      </c>
      <c r="O192" s="27">
        <v>14.1</v>
      </c>
      <c r="P192" s="27">
        <v>6.5</v>
      </c>
      <c r="Q192" s="27">
        <v>8.4</v>
      </c>
      <c r="R192" s="27">
        <v>0.9</v>
      </c>
      <c r="S192" s="27">
        <v>0</v>
      </c>
      <c r="T192" s="27">
        <v>0</v>
      </c>
      <c r="U192" s="27">
        <v>0</v>
      </c>
    </row>
    <row r="193" spans="1:21" ht="21" customHeight="1">
      <c r="A193" s="29" t="s">
        <v>176</v>
      </c>
      <c r="B193" s="30" t="s">
        <v>172</v>
      </c>
      <c r="C193" s="31">
        <v>70</v>
      </c>
      <c r="D193" s="27">
        <v>5.7</v>
      </c>
      <c r="E193" s="27">
        <v>5</v>
      </c>
      <c r="F193" s="27">
        <v>29.8</v>
      </c>
      <c r="G193" s="27">
        <v>221.7</v>
      </c>
      <c r="H193" s="27">
        <v>0.1</v>
      </c>
      <c r="I193" s="27">
        <v>0</v>
      </c>
      <c r="J193" s="27">
        <v>0</v>
      </c>
      <c r="K193" s="27">
        <v>0</v>
      </c>
      <c r="L193" s="27">
        <v>1.5</v>
      </c>
      <c r="M193" s="27">
        <v>0</v>
      </c>
      <c r="N193" s="27">
        <v>0</v>
      </c>
      <c r="O193" s="27">
        <v>26.8</v>
      </c>
      <c r="P193" s="27">
        <v>25.7</v>
      </c>
      <c r="Q193" s="27">
        <v>100.5</v>
      </c>
      <c r="R193" s="27">
        <v>1.5</v>
      </c>
      <c r="S193" s="27">
        <v>0</v>
      </c>
      <c r="T193" s="27">
        <v>0</v>
      </c>
      <c r="U193" s="27">
        <v>0</v>
      </c>
    </row>
    <row r="194" spans="1:21" ht="19.5" customHeight="1">
      <c r="A194" s="16" t="s">
        <v>29</v>
      </c>
      <c r="B194" s="16" t="s">
        <v>31</v>
      </c>
      <c r="C194" s="16">
        <v>20</v>
      </c>
      <c r="D194" s="16">
        <v>1.3</v>
      </c>
      <c r="E194" s="16">
        <v>0.2</v>
      </c>
      <c r="F194" s="16">
        <v>6.7</v>
      </c>
      <c r="G194" s="32">
        <v>34.200000000000003</v>
      </c>
      <c r="H194" s="16">
        <v>0.04</v>
      </c>
      <c r="I194" s="16">
        <v>0.02</v>
      </c>
      <c r="J194" s="16">
        <v>0</v>
      </c>
      <c r="K194" s="16">
        <v>0</v>
      </c>
      <c r="L194" s="16">
        <v>0</v>
      </c>
      <c r="M194" s="16">
        <v>122</v>
      </c>
      <c r="N194" s="16">
        <v>49</v>
      </c>
      <c r="O194" s="16">
        <v>7</v>
      </c>
      <c r="P194" s="16">
        <v>9.4</v>
      </c>
      <c r="Q194" s="16">
        <v>31.6</v>
      </c>
      <c r="R194" s="16">
        <v>0.78</v>
      </c>
      <c r="S194" s="16">
        <v>0</v>
      </c>
      <c r="T194" s="16">
        <v>6.18</v>
      </c>
      <c r="U194" s="16">
        <v>0</v>
      </c>
    </row>
    <row r="195" spans="1:21" ht="19.5" customHeight="1">
      <c r="A195" s="16"/>
      <c r="B195" s="7" t="s">
        <v>89</v>
      </c>
      <c r="C195" s="7">
        <v>800</v>
      </c>
      <c r="D195" s="7">
        <f>D188+D189+D190+D191+D192+D193+D194</f>
        <v>38.019999999999996</v>
      </c>
      <c r="E195" s="7">
        <f t="shared" ref="E195:U195" si="32">E188+E189+E190+E191+E192+E193+E194</f>
        <v>27.78</v>
      </c>
      <c r="F195" s="7">
        <f t="shared" si="32"/>
        <v>108.94</v>
      </c>
      <c r="G195" s="38">
        <f t="shared" si="32"/>
        <v>857.5</v>
      </c>
      <c r="H195" s="7">
        <f t="shared" si="32"/>
        <v>0.52</v>
      </c>
      <c r="I195" s="7">
        <f t="shared" si="32"/>
        <v>0.23999999999999996</v>
      </c>
      <c r="J195" s="7">
        <f t="shared" si="32"/>
        <v>403.38</v>
      </c>
      <c r="K195" s="7">
        <f t="shared" si="32"/>
        <v>0.11</v>
      </c>
      <c r="L195" s="7">
        <f t="shared" si="32"/>
        <v>7.3000000000000007</v>
      </c>
      <c r="M195" s="7">
        <f t="shared" si="32"/>
        <v>615.45000000000005</v>
      </c>
      <c r="N195" s="7">
        <f t="shared" si="32"/>
        <v>860.36</v>
      </c>
      <c r="O195" s="7">
        <f t="shared" si="32"/>
        <v>172.62</v>
      </c>
      <c r="P195" s="7">
        <f t="shared" si="32"/>
        <v>259.35999999999996</v>
      </c>
      <c r="Q195" s="7">
        <f t="shared" si="32"/>
        <v>533.09</v>
      </c>
      <c r="R195" s="7">
        <f t="shared" si="32"/>
        <v>10.33</v>
      </c>
      <c r="S195" s="7">
        <f t="shared" si="32"/>
        <v>73.31</v>
      </c>
      <c r="T195" s="7">
        <f t="shared" si="32"/>
        <v>23.6</v>
      </c>
      <c r="U195" s="7">
        <f t="shared" si="32"/>
        <v>139.87</v>
      </c>
    </row>
    <row r="196" spans="1:21" ht="19.5" customHeight="1">
      <c r="A196" s="16"/>
      <c r="B196" s="7" t="s">
        <v>90</v>
      </c>
      <c r="C196" s="16"/>
      <c r="D196" s="16"/>
      <c r="E196" s="16"/>
      <c r="F196" s="16"/>
      <c r="G196" s="32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</row>
    <row r="197" spans="1:21" ht="19.5" customHeight="1">
      <c r="A197" s="16" t="s">
        <v>29</v>
      </c>
      <c r="B197" s="16" t="s">
        <v>106</v>
      </c>
      <c r="C197" s="16">
        <v>200</v>
      </c>
      <c r="D197" s="16">
        <v>1</v>
      </c>
      <c r="E197" s="16">
        <v>0.2</v>
      </c>
      <c r="F197" s="16">
        <v>20.2</v>
      </c>
      <c r="G197" s="32">
        <v>86.6</v>
      </c>
      <c r="H197" s="16">
        <v>0.02</v>
      </c>
      <c r="I197" s="16">
        <v>0.02</v>
      </c>
      <c r="J197" s="16">
        <v>0</v>
      </c>
      <c r="K197" s="16">
        <v>0</v>
      </c>
      <c r="L197" s="16">
        <v>4</v>
      </c>
      <c r="M197" s="16">
        <v>12</v>
      </c>
      <c r="N197" s="16">
        <v>240</v>
      </c>
      <c r="O197" s="16">
        <v>14</v>
      </c>
      <c r="P197" s="16">
        <v>8</v>
      </c>
      <c r="Q197" s="16">
        <v>14</v>
      </c>
      <c r="R197" s="16">
        <v>2.8</v>
      </c>
      <c r="S197" s="16">
        <v>0</v>
      </c>
      <c r="T197" s="16">
        <v>0</v>
      </c>
      <c r="U197" s="16">
        <v>0</v>
      </c>
    </row>
    <row r="198" spans="1:21" ht="19.5" customHeight="1">
      <c r="A198" s="16" t="s">
        <v>29</v>
      </c>
      <c r="B198" s="16" t="s">
        <v>64</v>
      </c>
      <c r="C198" s="16">
        <v>20</v>
      </c>
      <c r="D198" s="16">
        <v>3.27</v>
      </c>
      <c r="E198" s="16">
        <v>0.39</v>
      </c>
      <c r="F198" s="16">
        <v>20.64</v>
      </c>
      <c r="G198" s="32">
        <v>99.1</v>
      </c>
      <c r="H198" s="16">
        <v>0.05</v>
      </c>
      <c r="I198" s="16">
        <v>0.02</v>
      </c>
      <c r="J198" s="16">
        <v>0</v>
      </c>
      <c r="K198" s="16">
        <v>0</v>
      </c>
      <c r="L198" s="16">
        <v>0</v>
      </c>
      <c r="M198" s="16">
        <v>137.94</v>
      </c>
      <c r="N198" s="16">
        <v>46.06</v>
      </c>
      <c r="O198" s="16">
        <v>7.92</v>
      </c>
      <c r="P198" s="16">
        <v>12.01</v>
      </c>
      <c r="Q198" s="16">
        <v>31.58</v>
      </c>
      <c r="R198" s="16">
        <v>0.76</v>
      </c>
      <c r="S198" s="16">
        <v>0</v>
      </c>
      <c r="T198" s="16">
        <v>0</v>
      </c>
      <c r="U198" s="16">
        <v>0</v>
      </c>
    </row>
    <row r="199" spans="1:21" ht="19.5" customHeight="1">
      <c r="A199" s="16"/>
      <c r="B199" s="7" t="s">
        <v>92</v>
      </c>
      <c r="C199" s="7">
        <f>C197+C198</f>
        <v>220</v>
      </c>
      <c r="D199" s="7">
        <f t="shared" ref="D199:U199" si="33">D197+D198</f>
        <v>4.2699999999999996</v>
      </c>
      <c r="E199" s="7">
        <f t="shared" si="33"/>
        <v>0.59000000000000008</v>
      </c>
      <c r="F199" s="7">
        <f t="shared" si="33"/>
        <v>40.840000000000003</v>
      </c>
      <c r="G199" s="38">
        <f t="shared" si="33"/>
        <v>185.7</v>
      </c>
      <c r="H199" s="7">
        <f t="shared" si="33"/>
        <v>7.0000000000000007E-2</v>
      </c>
      <c r="I199" s="7">
        <f t="shared" si="33"/>
        <v>0.04</v>
      </c>
      <c r="J199" s="7">
        <f t="shared" si="33"/>
        <v>0</v>
      </c>
      <c r="K199" s="7">
        <f t="shared" si="33"/>
        <v>0</v>
      </c>
      <c r="L199" s="7">
        <f t="shared" si="33"/>
        <v>4</v>
      </c>
      <c r="M199" s="7">
        <f t="shared" si="33"/>
        <v>149.94</v>
      </c>
      <c r="N199" s="7">
        <f t="shared" si="33"/>
        <v>286.06</v>
      </c>
      <c r="O199" s="7">
        <f t="shared" si="33"/>
        <v>21.92</v>
      </c>
      <c r="P199" s="7">
        <f t="shared" si="33"/>
        <v>20.009999999999998</v>
      </c>
      <c r="Q199" s="7">
        <f t="shared" si="33"/>
        <v>45.58</v>
      </c>
      <c r="R199" s="7">
        <f t="shared" si="33"/>
        <v>3.5599999999999996</v>
      </c>
      <c r="S199" s="7">
        <f t="shared" si="33"/>
        <v>0</v>
      </c>
      <c r="T199" s="7">
        <f t="shared" si="33"/>
        <v>0</v>
      </c>
      <c r="U199" s="7">
        <f t="shared" si="33"/>
        <v>0</v>
      </c>
    </row>
    <row r="200" spans="1:21" ht="19.5" customHeight="1">
      <c r="A200" s="16"/>
      <c r="B200" s="7" t="s">
        <v>93</v>
      </c>
      <c r="C200" s="16"/>
      <c r="D200" s="16"/>
      <c r="E200" s="16"/>
      <c r="F200" s="16"/>
      <c r="G200" s="32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</row>
    <row r="201" spans="1:21" ht="19.5" customHeight="1">
      <c r="A201" s="6" t="s">
        <v>48</v>
      </c>
      <c r="B201" s="6" t="s">
        <v>49</v>
      </c>
      <c r="C201" s="16">
        <v>150</v>
      </c>
      <c r="D201" s="16">
        <v>5.3</v>
      </c>
      <c r="E201" s="16">
        <v>4.9000000000000004</v>
      </c>
      <c r="F201" s="16">
        <v>32.799999999999997</v>
      </c>
      <c r="G201" s="32">
        <v>196.8</v>
      </c>
      <c r="H201" s="16">
        <v>0.06</v>
      </c>
      <c r="I201" s="16">
        <v>0.02</v>
      </c>
      <c r="J201" s="16">
        <v>18.36</v>
      </c>
      <c r="K201" s="16">
        <v>0.09</v>
      </c>
      <c r="L201" s="16">
        <v>0</v>
      </c>
      <c r="M201" s="16">
        <v>149.04</v>
      </c>
      <c r="N201" s="16">
        <v>53.8</v>
      </c>
      <c r="O201" s="16">
        <v>105.83</v>
      </c>
      <c r="P201" s="16">
        <v>7.19</v>
      </c>
      <c r="Q201" s="16">
        <v>40.700000000000003</v>
      </c>
      <c r="R201" s="16">
        <v>0.73</v>
      </c>
      <c r="S201" s="16">
        <v>20.77</v>
      </c>
      <c r="T201" s="16">
        <v>0.06</v>
      </c>
      <c r="U201" s="16">
        <v>11.92</v>
      </c>
    </row>
    <row r="202" spans="1:21" ht="19.5" customHeight="1">
      <c r="A202" s="27" t="s">
        <v>58</v>
      </c>
      <c r="B202" s="29" t="s">
        <v>59</v>
      </c>
      <c r="C202" s="31" t="s">
        <v>86</v>
      </c>
      <c r="D202" s="27">
        <v>8.06</v>
      </c>
      <c r="E202" s="27">
        <v>4.42</v>
      </c>
      <c r="F202" s="27">
        <v>2.89</v>
      </c>
      <c r="G202" s="27">
        <v>131.6</v>
      </c>
      <c r="H202" s="27">
        <v>0.08</v>
      </c>
      <c r="I202" s="27">
        <v>0.11</v>
      </c>
      <c r="J202" s="27">
        <v>9.02</v>
      </c>
      <c r="K202" s="27">
        <v>0.16</v>
      </c>
      <c r="L202" s="27">
        <v>1</v>
      </c>
      <c r="M202" s="27">
        <v>111</v>
      </c>
      <c r="N202" s="27">
        <v>347</v>
      </c>
      <c r="O202" s="27">
        <v>68</v>
      </c>
      <c r="P202" s="27">
        <v>44</v>
      </c>
      <c r="Q202" s="27">
        <v>202</v>
      </c>
      <c r="R202" s="27">
        <v>0.7</v>
      </c>
      <c r="S202" s="27">
        <v>133.47999999999999</v>
      </c>
      <c r="T202" s="27">
        <v>11.9</v>
      </c>
      <c r="U202" s="27">
        <v>572.6</v>
      </c>
    </row>
    <row r="203" spans="1:21" ht="19.5" customHeight="1">
      <c r="A203" s="16" t="s">
        <v>94</v>
      </c>
      <c r="B203" s="16" t="s">
        <v>95</v>
      </c>
      <c r="C203" s="16">
        <v>200</v>
      </c>
      <c r="D203" s="16">
        <v>0.5</v>
      </c>
      <c r="E203" s="16">
        <v>0</v>
      </c>
      <c r="F203" s="16">
        <v>19.8</v>
      </c>
      <c r="G203" s="32">
        <v>81</v>
      </c>
      <c r="H203" s="16">
        <v>0</v>
      </c>
      <c r="I203" s="16">
        <v>0</v>
      </c>
      <c r="J203" s="16">
        <v>15</v>
      </c>
      <c r="K203" s="16">
        <v>0</v>
      </c>
      <c r="L203" s="16">
        <v>0.02</v>
      </c>
      <c r="M203" s="16">
        <v>0.05</v>
      </c>
      <c r="N203" s="16">
        <v>0.17</v>
      </c>
      <c r="O203" s="16">
        <v>108.08</v>
      </c>
      <c r="P203" s="16">
        <v>2.11</v>
      </c>
      <c r="Q203" s="16">
        <v>4.3099999999999996</v>
      </c>
      <c r="R203" s="16">
        <v>0.08</v>
      </c>
      <c r="S203" s="16">
        <v>0</v>
      </c>
      <c r="T203" s="16">
        <v>0</v>
      </c>
      <c r="U203" s="16">
        <v>0</v>
      </c>
    </row>
    <row r="204" spans="1:21" ht="19.5" customHeight="1">
      <c r="A204" s="16" t="s">
        <v>29</v>
      </c>
      <c r="B204" s="16" t="s">
        <v>30</v>
      </c>
      <c r="C204" s="16">
        <v>30</v>
      </c>
      <c r="D204" s="16">
        <v>2.2999999999999998</v>
      </c>
      <c r="E204" s="16">
        <v>0.2</v>
      </c>
      <c r="F204" s="16">
        <v>14.8</v>
      </c>
      <c r="G204" s="32">
        <v>70.3</v>
      </c>
      <c r="H204" s="16">
        <v>0.03</v>
      </c>
      <c r="I204" s="16">
        <v>0.01</v>
      </c>
      <c r="J204" s="16">
        <v>0</v>
      </c>
      <c r="K204" s="16">
        <v>0</v>
      </c>
      <c r="L204" s="16">
        <v>0</v>
      </c>
      <c r="M204" s="16">
        <v>149.69999999999999</v>
      </c>
      <c r="N204" s="16">
        <v>27.9</v>
      </c>
      <c r="O204" s="16">
        <v>6</v>
      </c>
      <c r="P204" s="16">
        <v>4.2</v>
      </c>
      <c r="Q204" s="16">
        <v>19.5</v>
      </c>
      <c r="R204" s="16">
        <v>0.33</v>
      </c>
      <c r="S204" s="16">
        <v>0.96</v>
      </c>
      <c r="T204" s="16">
        <v>1.8</v>
      </c>
      <c r="U204" s="16">
        <v>4.3499999999999996</v>
      </c>
    </row>
    <row r="205" spans="1:21" ht="19.5" customHeight="1">
      <c r="A205" s="16" t="s">
        <v>29</v>
      </c>
      <c r="B205" s="16" t="s">
        <v>31</v>
      </c>
      <c r="C205" s="16">
        <v>20</v>
      </c>
      <c r="D205" s="16">
        <v>1.3</v>
      </c>
      <c r="E205" s="16">
        <v>0.2</v>
      </c>
      <c r="F205" s="16">
        <v>6.7</v>
      </c>
      <c r="G205" s="32">
        <v>34.200000000000003</v>
      </c>
      <c r="H205" s="16">
        <v>0.04</v>
      </c>
      <c r="I205" s="16">
        <v>0.02</v>
      </c>
      <c r="J205" s="16">
        <v>0</v>
      </c>
      <c r="K205" s="16">
        <v>0</v>
      </c>
      <c r="L205" s="16">
        <v>0</v>
      </c>
      <c r="M205" s="16">
        <v>122</v>
      </c>
      <c r="N205" s="16">
        <v>49</v>
      </c>
      <c r="O205" s="16">
        <v>7</v>
      </c>
      <c r="P205" s="16">
        <v>9.4</v>
      </c>
      <c r="Q205" s="16">
        <v>31.6</v>
      </c>
      <c r="R205" s="16">
        <v>0.78</v>
      </c>
      <c r="S205" s="16">
        <v>0</v>
      </c>
      <c r="T205" s="16">
        <v>6.18</v>
      </c>
      <c r="U205" s="16">
        <v>0</v>
      </c>
    </row>
    <row r="206" spans="1:21" ht="19.5" customHeight="1">
      <c r="A206" s="16"/>
      <c r="B206" s="7" t="s">
        <v>97</v>
      </c>
      <c r="C206" s="7">
        <v>500</v>
      </c>
      <c r="D206" s="7">
        <f>D201+D202+D203+D208+D204</f>
        <v>21.96</v>
      </c>
      <c r="E206" s="7">
        <f t="shared" ref="E206:U206" si="34">E201+E202+E203+E208+E204</f>
        <v>14.52</v>
      </c>
      <c r="F206" s="7">
        <f t="shared" si="34"/>
        <v>78.69</v>
      </c>
      <c r="G206" s="38">
        <f t="shared" si="34"/>
        <v>581.5</v>
      </c>
      <c r="H206" s="7">
        <f t="shared" si="34"/>
        <v>0.2</v>
      </c>
      <c r="I206" s="7">
        <f t="shared" si="34"/>
        <v>0.35</v>
      </c>
      <c r="J206" s="7">
        <f t="shared" si="34"/>
        <v>68.78</v>
      </c>
      <c r="K206" s="7">
        <f t="shared" si="34"/>
        <v>0.25</v>
      </c>
      <c r="L206" s="7">
        <f t="shared" si="34"/>
        <v>1.02</v>
      </c>
      <c r="M206" s="7">
        <f t="shared" si="34"/>
        <v>485.78999999999996</v>
      </c>
      <c r="N206" s="7">
        <f t="shared" si="34"/>
        <v>670.87</v>
      </c>
      <c r="O206" s="7">
        <f t="shared" si="34"/>
        <v>505.90999999999997</v>
      </c>
      <c r="P206" s="7">
        <f t="shared" si="34"/>
        <v>81.5</v>
      </c>
      <c r="Q206" s="7">
        <f t="shared" si="34"/>
        <v>426.51</v>
      </c>
      <c r="R206" s="7">
        <f t="shared" si="34"/>
        <v>2.04</v>
      </c>
      <c r="S206" s="7">
        <f t="shared" si="34"/>
        <v>173.21</v>
      </c>
      <c r="T206" s="7">
        <f t="shared" si="34"/>
        <v>15.560000000000002</v>
      </c>
      <c r="U206" s="7">
        <f t="shared" si="34"/>
        <v>628.87</v>
      </c>
    </row>
    <row r="207" spans="1:21" ht="19.5" customHeight="1">
      <c r="A207" s="16"/>
      <c r="B207" s="7" t="s">
        <v>136</v>
      </c>
      <c r="C207" s="7"/>
      <c r="D207" s="7"/>
      <c r="E207" s="7"/>
      <c r="F207" s="7"/>
      <c r="G207" s="38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1:21" ht="19.5" customHeight="1">
      <c r="A208" s="16" t="s">
        <v>29</v>
      </c>
      <c r="B208" s="16" t="s">
        <v>96</v>
      </c>
      <c r="C208" s="16">
        <v>200</v>
      </c>
      <c r="D208" s="16">
        <v>5.8</v>
      </c>
      <c r="E208" s="16">
        <v>5</v>
      </c>
      <c r="F208" s="16">
        <v>8.4</v>
      </c>
      <c r="G208" s="32">
        <v>101.8</v>
      </c>
      <c r="H208" s="16">
        <v>0.03</v>
      </c>
      <c r="I208" s="16">
        <v>0.21</v>
      </c>
      <c r="J208" s="16">
        <v>26.4</v>
      </c>
      <c r="K208" s="16">
        <v>0</v>
      </c>
      <c r="L208" s="16">
        <v>0</v>
      </c>
      <c r="M208" s="16">
        <v>76</v>
      </c>
      <c r="N208" s="16">
        <v>242</v>
      </c>
      <c r="O208" s="16">
        <v>218</v>
      </c>
      <c r="P208" s="16">
        <v>24</v>
      </c>
      <c r="Q208" s="16">
        <v>160</v>
      </c>
      <c r="R208" s="16">
        <v>0.2</v>
      </c>
      <c r="S208" s="16">
        <v>18</v>
      </c>
      <c r="T208" s="16">
        <v>1.8</v>
      </c>
      <c r="U208" s="16">
        <v>40</v>
      </c>
    </row>
    <row r="209" spans="1:21" ht="19.5" customHeight="1">
      <c r="A209" s="7"/>
      <c r="B209" s="7" t="s">
        <v>137</v>
      </c>
      <c r="C209" s="7">
        <f>C208</f>
        <v>200</v>
      </c>
      <c r="D209" s="7">
        <f t="shared" ref="D209:U209" si="35">D208</f>
        <v>5.8</v>
      </c>
      <c r="E209" s="7">
        <f t="shared" si="35"/>
        <v>5</v>
      </c>
      <c r="F209" s="7">
        <f t="shared" si="35"/>
        <v>8.4</v>
      </c>
      <c r="G209" s="38">
        <f t="shared" si="35"/>
        <v>101.8</v>
      </c>
      <c r="H209" s="7">
        <f t="shared" si="35"/>
        <v>0.03</v>
      </c>
      <c r="I209" s="7">
        <f t="shared" si="35"/>
        <v>0.21</v>
      </c>
      <c r="J209" s="7">
        <f t="shared" si="35"/>
        <v>26.4</v>
      </c>
      <c r="K209" s="7">
        <f t="shared" si="35"/>
        <v>0</v>
      </c>
      <c r="L209" s="7">
        <f t="shared" si="35"/>
        <v>0</v>
      </c>
      <c r="M209" s="7">
        <f t="shared" si="35"/>
        <v>76</v>
      </c>
      <c r="N209" s="7">
        <f t="shared" si="35"/>
        <v>242</v>
      </c>
      <c r="O209" s="7">
        <f t="shared" si="35"/>
        <v>218</v>
      </c>
      <c r="P209" s="7">
        <f t="shared" si="35"/>
        <v>24</v>
      </c>
      <c r="Q209" s="7">
        <f t="shared" si="35"/>
        <v>160</v>
      </c>
      <c r="R209" s="7">
        <f t="shared" si="35"/>
        <v>0.2</v>
      </c>
      <c r="S209" s="7">
        <f t="shared" si="35"/>
        <v>18</v>
      </c>
      <c r="T209" s="7">
        <f t="shared" si="35"/>
        <v>1.8</v>
      </c>
      <c r="U209" s="7">
        <f t="shared" si="35"/>
        <v>40</v>
      </c>
    </row>
    <row r="210" spans="1:21" ht="19.5" customHeight="1">
      <c r="A210" s="16"/>
      <c r="B210" s="20" t="s">
        <v>33</v>
      </c>
      <c r="C210" s="20">
        <f>C186+C195+C199+C206+C209</f>
        <v>2100</v>
      </c>
      <c r="D210" s="20">
        <f t="shared" ref="D210:U210" si="36">D186+D195+D199+D206+D209</f>
        <v>79.05</v>
      </c>
      <c r="E210" s="20">
        <f t="shared" si="36"/>
        <v>54.790000000000006</v>
      </c>
      <c r="F210" s="20">
        <f t="shared" si="36"/>
        <v>278.77</v>
      </c>
      <c r="G210" s="39">
        <f t="shared" si="36"/>
        <v>1992.2</v>
      </c>
      <c r="H210" s="20">
        <f t="shared" si="36"/>
        <v>0.97</v>
      </c>
      <c r="I210" s="20">
        <f t="shared" si="36"/>
        <v>1.0499999999999998</v>
      </c>
      <c r="J210" s="20">
        <f t="shared" si="36"/>
        <v>527.27</v>
      </c>
      <c r="K210" s="20">
        <f t="shared" si="36"/>
        <v>0.41000000000000003</v>
      </c>
      <c r="L210" s="20">
        <f t="shared" si="36"/>
        <v>13.08</v>
      </c>
      <c r="M210" s="20">
        <f t="shared" si="36"/>
        <v>1757.43</v>
      </c>
      <c r="N210" s="20">
        <f t="shared" si="36"/>
        <v>2346.2399999999998</v>
      </c>
      <c r="O210" s="20">
        <f t="shared" si="36"/>
        <v>1151.05</v>
      </c>
      <c r="P210" s="20">
        <f t="shared" si="36"/>
        <v>433.22999999999996</v>
      </c>
      <c r="Q210" s="20">
        <f t="shared" si="36"/>
        <v>1371.91</v>
      </c>
      <c r="R210" s="20">
        <f t="shared" si="36"/>
        <v>18.13</v>
      </c>
      <c r="S210" s="20">
        <f t="shared" si="36"/>
        <v>308.98</v>
      </c>
      <c r="T210" s="20">
        <f t="shared" si="36"/>
        <v>51.11</v>
      </c>
      <c r="U210" s="20">
        <f t="shared" si="36"/>
        <v>860.3</v>
      </c>
    </row>
    <row r="211" spans="1:21" ht="19.5" customHeight="1">
      <c r="A211" s="21"/>
      <c r="B211" s="22"/>
      <c r="C211" s="22"/>
      <c r="D211" s="22"/>
      <c r="E211" s="22"/>
      <c r="F211" s="22"/>
      <c r="G211" s="40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:21" ht="19.5" customHeight="1">
      <c r="A212" s="60" t="s">
        <v>153</v>
      </c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</row>
    <row r="213" spans="1:21" ht="19.5" customHeight="1">
      <c r="A213" s="52" t="s">
        <v>0</v>
      </c>
      <c r="B213" s="52" t="s">
        <v>72</v>
      </c>
      <c r="C213" s="61" t="s">
        <v>1</v>
      </c>
      <c r="D213" s="63" t="s">
        <v>73</v>
      </c>
      <c r="E213" s="64"/>
      <c r="F213" s="65"/>
      <c r="G213" s="66" t="s">
        <v>5</v>
      </c>
      <c r="H213" s="68" t="s">
        <v>70</v>
      </c>
      <c r="I213" s="68"/>
      <c r="J213" s="68"/>
      <c r="K213" s="68"/>
      <c r="L213" s="68"/>
      <c r="M213" s="68" t="s">
        <v>71</v>
      </c>
      <c r="N213" s="68"/>
      <c r="O213" s="68"/>
      <c r="P213" s="68"/>
      <c r="Q213" s="68"/>
      <c r="R213" s="68"/>
      <c r="S213" s="68"/>
      <c r="T213" s="68"/>
      <c r="U213" s="68"/>
    </row>
    <row r="214" spans="1:21" ht="19.5" customHeight="1">
      <c r="A214" s="52"/>
      <c r="B214" s="52"/>
      <c r="C214" s="62"/>
      <c r="D214" s="10" t="s">
        <v>2</v>
      </c>
      <c r="E214" s="10" t="s">
        <v>3</v>
      </c>
      <c r="F214" s="10" t="s">
        <v>4</v>
      </c>
      <c r="G214" s="67"/>
      <c r="H214" s="23" t="s">
        <v>6</v>
      </c>
      <c r="I214" s="23" t="s">
        <v>7</v>
      </c>
      <c r="J214" s="23" t="s">
        <v>8</v>
      </c>
      <c r="K214" s="23" t="s">
        <v>9</v>
      </c>
      <c r="L214" s="23" t="s">
        <v>10</v>
      </c>
      <c r="M214" s="23" t="s">
        <v>11</v>
      </c>
      <c r="N214" s="23" t="s">
        <v>12</v>
      </c>
      <c r="O214" s="23" t="s">
        <v>13</v>
      </c>
      <c r="P214" s="23" t="s">
        <v>14</v>
      </c>
      <c r="Q214" s="23" t="s">
        <v>15</v>
      </c>
      <c r="R214" s="23" t="s">
        <v>16</v>
      </c>
      <c r="S214" s="23" t="s">
        <v>17</v>
      </c>
      <c r="T214" s="23" t="s">
        <v>18</v>
      </c>
      <c r="U214" s="23" t="s">
        <v>19</v>
      </c>
    </row>
    <row r="215" spans="1:21" ht="19.5" customHeight="1">
      <c r="A215" s="7"/>
      <c r="B215" s="7"/>
      <c r="C215" s="23" t="s">
        <v>20</v>
      </c>
      <c r="D215" s="23" t="s">
        <v>20</v>
      </c>
      <c r="E215" s="23" t="s">
        <v>20</v>
      </c>
      <c r="F215" s="23" t="s">
        <v>20</v>
      </c>
      <c r="G215" s="41" t="s">
        <v>21</v>
      </c>
      <c r="H215" s="23" t="s">
        <v>22</v>
      </c>
      <c r="I215" s="23" t="s">
        <v>22</v>
      </c>
      <c r="J215" s="23" t="s">
        <v>23</v>
      </c>
      <c r="K215" s="23" t="s">
        <v>24</v>
      </c>
      <c r="L215" s="23" t="s">
        <v>22</v>
      </c>
      <c r="M215" s="23" t="s">
        <v>22</v>
      </c>
      <c r="N215" s="23" t="s">
        <v>22</v>
      </c>
      <c r="O215" s="23" t="s">
        <v>22</v>
      </c>
      <c r="P215" s="23" t="s">
        <v>22</v>
      </c>
      <c r="Q215" s="23" t="s">
        <v>22</v>
      </c>
      <c r="R215" s="23" t="s">
        <v>22</v>
      </c>
      <c r="S215" s="23" t="s">
        <v>24</v>
      </c>
      <c r="T215" s="23" t="s">
        <v>24</v>
      </c>
      <c r="U215" s="23" t="s">
        <v>24</v>
      </c>
    </row>
    <row r="216" spans="1:21" ht="19.5" customHeight="1">
      <c r="A216" s="16"/>
      <c r="B216" s="7" t="s">
        <v>87</v>
      </c>
      <c r="C216" s="7"/>
      <c r="D216" s="7"/>
      <c r="E216" s="7"/>
      <c r="F216" s="7"/>
      <c r="G216" s="38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ht="30.75" customHeight="1">
      <c r="A217" s="16" t="s">
        <v>99</v>
      </c>
      <c r="B217" s="16" t="s">
        <v>100</v>
      </c>
      <c r="C217" s="16">
        <v>10</v>
      </c>
      <c r="D217" s="16">
        <v>2.8</v>
      </c>
      <c r="E217" s="16">
        <v>3.5</v>
      </c>
      <c r="F217" s="16">
        <v>0</v>
      </c>
      <c r="G217" s="32">
        <v>43</v>
      </c>
      <c r="H217" s="16">
        <v>0</v>
      </c>
      <c r="I217" s="16">
        <v>0.04</v>
      </c>
      <c r="J217" s="16">
        <v>31.2</v>
      </c>
      <c r="K217" s="16">
        <v>0.12</v>
      </c>
      <c r="L217" s="16">
        <v>0.08</v>
      </c>
      <c r="M217" s="16">
        <v>97.2</v>
      </c>
      <c r="N217" s="16">
        <v>10.56</v>
      </c>
      <c r="O217" s="16">
        <v>105.6</v>
      </c>
      <c r="P217" s="16">
        <v>4.2</v>
      </c>
      <c r="Q217" s="16">
        <v>60</v>
      </c>
      <c r="R217" s="16">
        <v>0.12</v>
      </c>
      <c r="S217" s="16">
        <v>0</v>
      </c>
      <c r="T217" s="16">
        <v>1.74</v>
      </c>
      <c r="U217" s="16">
        <v>0</v>
      </c>
    </row>
    <row r="218" spans="1:21" ht="28.5" customHeight="1">
      <c r="A218" s="16" t="s">
        <v>114</v>
      </c>
      <c r="B218" s="16" t="s">
        <v>115</v>
      </c>
      <c r="C218" s="16">
        <v>200</v>
      </c>
      <c r="D218" s="16">
        <v>7.25</v>
      </c>
      <c r="E218" s="16">
        <v>9.31</v>
      </c>
      <c r="F218" s="16">
        <v>34.06</v>
      </c>
      <c r="G218" s="32">
        <v>249.1</v>
      </c>
      <c r="H218" s="16">
        <v>0.12</v>
      </c>
      <c r="I218" s="16">
        <v>0.17</v>
      </c>
      <c r="J218" s="16">
        <v>41.52</v>
      </c>
      <c r="K218" s="16">
        <v>0.13</v>
      </c>
      <c r="L218" s="16">
        <v>1</v>
      </c>
      <c r="M218" s="16">
        <v>342</v>
      </c>
      <c r="N218" s="16">
        <v>211</v>
      </c>
      <c r="O218" s="16">
        <v>169</v>
      </c>
      <c r="P218" s="16">
        <v>32</v>
      </c>
      <c r="Q218" s="16">
        <v>222</v>
      </c>
      <c r="R218" s="16">
        <v>0.8</v>
      </c>
      <c r="S218" s="16">
        <v>49.9</v>
      </c>
      <c r="T218" s="16">
        <v>16.7</v>
      </c>
      <c r="U218" s="16">
        <v>62.24</v>
      </c>
    </row>
    <row r="219" spans="1:21" ht="19.5" customHeight="1">
      <c r="A219" s="16" t="s">
        <v>46</v>
      </c>
      <c r="B219" s="16" t="s">
        <v>47</v>
      </c>
      <c r="C219" s="16">
        <v>200</v>
      </c>
      <c r="D219" s="16">
        <v>0.2</v>
      </c>
      <c r="E219" s="16">
        <v>0</v>
      </c>
      <c r="F219" s="16">
        <v>6.4</v>
      </c>
      <c r="G219" s="32">
        <v>26.8</v>
      </c>
      <c r="H219" s="16">
        <v>0</v>
      </c>
      <c r="I219" s="16">
        <v>0.01</v>
      </c>
      <c r="J219" s="16">
        <v>0.3</v>
      </c>
      <c r="K219" s="16">
        <v>0</v>
      </c>
      <c r="L219" s="16">
        <v>0.04</v>
      </c>
      <c r="M219" s="16">
        <v>0.68</v>
      </c>
      <c r="N219" s="16">
        <v>20.76</v>
      </c>
      <c r="O219" s="16">
        <v>66.08</v>
      </c>
      <c r="P219" s="16">
        <v>3.83</v>
      </c>
      <c r="Q219" s="16">
        <v>7.18</v>
      </c>
      <c r="R219" s="16">
        <v>0.73</v>
      </c>
      <c r="S219" s="16">
        <v>0</v>
      </c>
      <c r="T219" s="16">
        <v>0</v>
      </c>
      <c r="U219" s="16">
        <v>0</v>
      </c>
    </row>
    <row r="220" spans="1:21" ht="19.5" customHeight="1">
      <c r="A220" s="16" t="s">
        <v>29</v>
      </c>
      <c r="B220" s="16" t="s">
        <v>30</v>
      </c>
      <c r="C220" s="16">
        <v>30</v>
      </c>
      <c r="D220" s="16">
        <v>2.2999999999999998</v>
      </c>
      <c r="E220" s="16">
        <v>0.2</v>
      </c>
      <c r="F220" s="16">
        <v>14.8</v>
      </c>
      <c r="G220" s="32">
        <v>70.3</v>
      </c>
      <c r="H220" s="16">
        <v>0.03</v>
      </c>
      <c r="I220" s="16">
        <v>0.01</v>
      </c>
      <c r="J220" s="16">
        <v>0</v>
      </c>
      <c r="K220" s="16">
        <v>0</v>
      </c>
      <c r="L220" s="16">
        <v>0</v>
      </c>
      <c r="M220" s="16">
        <v>149.69999999999999</v>
      </c>
      <c r="N220" s="16">
        <v>27.9</v>
      </c>
      <c r="O220" s="16">
        <v>6</v>
      </c>
      <c r="P220" s="16">
        <v>4.2</v>
      </c>
      <c r="Q220" s="16">
        <v>19.5</v>
      </c>
      <c r="R220" s="16">
        <v>0.33</v>
      </c>
      <c r="S220" s="16">
        <v>0.96</v>
      </c>
      <c r="T220" s="16">
        <v>1.8</v>
      </c>
      <c r="U220" s="16">
        <v>4.3499999999999996</v>
      </c>
    </row>
    <row r="221" spans="1:21" ht="19.5" customHeight="1">
      <c r="A221" s="16"/>
      <c r="B221" s="7" t="s">
        <v>32</v>
      </c>
      <c r="C221" s="7">
        <f>C217+C218+C219+C220</f>
        <v>440</v>
      </c>
      <c r="D221" s="7">
        <f t="shared" ref="D221:U221" si="37">D217+D218+D219+D220</f>
        <v>12.55</v>
      </c>
      <c r="E221" s="7">
        <f t="shared" si="37"/>
        <v>13.01</v>
      </c>
      <c r="F221" s="7">
        <f t="shared" si="37"/>
        <v>55.260000000000005</v>
      </c>
      <c r="G221" s="38">
        <f t="shared" si="37"/>
        <v>389.20000000000005</v>
      </c>
      <c r="H221" s="7">
        <f t="shared" si="37"/>
        <v>0.15</v>
      </c>
      <c r="I221" s="7">
        <f t="shared" si="37"/>
        <v>0.23000000000000004</v>
      </c>
      <c r="J221" s="7">
        <f t="shared" si="37"/>
        <v>73.02</v>
      </c>
      <c r="K221" s="7">
        <f t="shared" si="37"/>
        <v>0.25</v>
      </c>
      <c r="L221" s="7">
        <f t="shared" si="37"/>
        <v>1.1200000000000001</v>
      </c>
      <c r="M221" s="7">
        <f t="shared" si="37"/>
        <v>589.57999999999993</v>
      </c>
      <c r="N221" s="7">
        <f t="shared" si="37"/>
        <v>270.21999999999997</v>
      </c>
      <c r="O221" s="7">
        <f t="shared" si="37"/>
        <v>346.68</v>
      </c>
      <c r="P221" s="7">
        <f t="shared" si="37"/>
        <v>44.230000000000004</v>
      </c>
      <c r="Q221" s="7">
        <f t="shared" si="37"/>
        <v>308.68</v>
      </c>
      <c r="R221" s="7">
        <f t="shared" si="37"/>
        <v>1.98</v>
      </c>
      <c r="S221" s="7">
        <f t="shared" si="37"/>
        <v>50.86</v>
      </c>
      <c r="T221" s="7">
        <f t="shared" si="37"/>
        <v>20.239999999999998</v>
      </c>
      <c r="U221" s="7">
        <f t="shared" si="37"/>
        <v>66.59</v>
      </c>
    </row>
    <row r="222" spans="1:21" ht="18" customHeight="1">
      <c r="A222" s="16"/>
      <c r="B222" s="7" t="s">
        <v>88</v>
      </c>
      <c r="C222" s="16"/>
      <c r="D222" s="16"/>
      <c r="E222" s="16"/>
      <c r="F222" s="16"/>
      <c r="G222" s="32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</row>
    <row r="223" spans="1:21" ht="30.75" customHeight="1">
      <c r="A223" s="3" t="s">
        <v>201</v>
      </c>
      <c r="B223" s="6" t="s">
        <v>202</v>
      </c>
      <c r="C223" s="3">
        <v>60</v>
      </c>
      <c r="D223" s="27">
        <v>1.7</v>
      </c>
      <c r="E223" s="27">
        <v>5.8</v>
      </c>
      <c r="F223" s="27">
        <v>3.6</v>
      </c>
      <c r="G223" s="27">
        <v>48.3</v>
      </c>
      <c r="H223" s="3">
        <v>0.1</v>
      </c>
      <c r="I223" s="3">
        <v>0</v>
      </c>
      <c r="J223" s="3">
        <v>0</v>
      </c>
      <c r="K223" s="3">
        <v>0</v>
      </c>
      <c r="L223" s="3">
        <v>2.2999999999999998</v>
      </c>
      <c r="M223" s="3">
        <v>0</v>
      </c>
      <c r="N223" s="3">
        <v>0</v>
      </c>
      <c r="O223" s="3">
        <v>11.9</v>
      </c>
      <c r="P223" s="3">
        <v>10.9</v>
      </c>
      <c r="Q223" s="3">
        <v>32.299999999999997</v>
      </c>
      <c r="R223" s="3">
        <v>0.4</v>
      </c>
      <c r="S223" s="3">
        <v>0</v>
      </c>
      <c r="T223" s="3">
        <v>0</v>
      </c>
      <c r="U223" s="3">
        <v>0</v>
      </c>
    </row>
    <row r="224" spans="1:21" ht="19.5" customHeight="1">
      <c r="A224" s="33">
        <v>62</v>
      </c>
      <c r="B224" s="29" t="s">
        <v>151</v>
      </c>
      <c r="C224" s="27">
        <v>200</v>
      </c>
      <c r="D224" s="27">
        <v>10.77</v>
      </c>
      <c r="E224" s="27">
        <v>6.46</v>
      </c>
      <c r="F224" s="27">
        <v>19.100000000000001</v>
      </c>
      <c r="G224" s="27">
        <v>166</v>
      </c>
      <c r="H224" s="27">
        <v>0.1</v>
      </c>
      <c r="I224" s="27">
        <v>0</v>
      </c>
      <c r="J224" s="27">
        <v>0.2</v>
      </c>
      <c r="K224" s="27">
        <v>0</v>
      </c>
      <c r="L224" s="27">
        <v>10.7</v>
      </c>
      <c r="M224" s="27">
        <v>0</v>
      </c>
      <c r="N224" s="27">
        <v>0</v>
      </c>
      <c r="O224" s="27">
        <v>43.5</v>
      </c>
      <c r="P224" s="27">
        <v>26.9</v>
      </c>
      <c r="Q224" s="27">
        <v>57.4</v>
      </c>
      <c r="R224" s="27">
        <v>1.4</v>
      </c>
      <c r="S224" s="27">
        <v>0</v>
      </c>
      <c r="T224" s="27">
        <v>0</v>
      </c>
      <c r="U224" s="27">
        <v>0</v>
      </c>
    </row>
    <row r="225" spans="1:21" ht="19.5" customHeight="1">
      <c r="A225" s="27" t="s">
        <v>54</v>
      </c>
      <c r="B225" s="27" t="s">
        <v>167</v>
      </c>
      <c r="C225" s="31" t="s">
        <v>61</v>
      </c>
      <c r="D225" s="34">
        <v>11.7</v>
      </c>
      <c r="E225" s="34">
        <v>8.98</v>
      </c>
      <c r="F225" s="34">
        <v>26.01</v>
      </c>
      <c r="G225" s="27">
        <v>233.2</v>
      </c>
      <c r="H225" s="27">
        <v>7.0000000000000007E-2</v>
      </c>
      <c r="I225" s="27">
        <v>0.06</v>
      </c>
      <c r="J225" s="27">
        <v>144.87</v>
      </c>
      <c r="K225" s="27">
        <v>0</v>
      </c>
      <c r="L225" s="27">
        <v>2.08</v>
      </c>
      <c r="M225" s="27">
        <v>272.89999999999998</v>
      </c>
      <c r="N225" s="27">
        <v>287.76</v>
      </c>
      <c r="O225" s="27">
        <v>72.64</v>
      </c>
      <c r="P225" s="27">
        <v>78.849999999999994</v>
      </c>
      <c r="Q225" s="27">
        <v>174.89</v>
      </c>
      <c r="R225" s="27">
        <v>1.53</v>
      </c>
      <c r="S225" s="27">
        <v>37.409999999999997</v>
      </c>
      <c r="T225" s="27">
        <v>19.63</v>
      </c>
      <c r="U225" s="27">
        <v>118.1</v>
      </c>
    </row>
    <row r="226" spans="1:21" ht="19.5" customHeight="1">
      <c r="A226" s="16" t="s">
        <v>42</v>
      </c>
      <c r="B226" s="16" t="s">
        <v>43</v>
      </c>
      <c r="C226" s="16">
        <v>207</v>
      </c>
      <c r="D226" s="16">
        <v>0.2</v>
      </c>
      <c r="E226" s="16">
        <v>0.1</v>
      </c>
      <c r="F226" s="16">
        <v>6.6</v>
      </c>
      <c r="G226" s="32">
        <v>27.9</v>
      </c>
      <c r="H226" s="16">
        <v>0</v>
      </c>
      <c r="I226" s="16">
        <v>0.01</v>
      </c>
      <c r="J226" s="16">
        <v>0.38</v>
      </c>
      <c r="K226" s="16">
        <v>0</v>
      </c>
      <c r="L226" s="16">
        <v>1.1599999999999999</v>
      </c>
      <c r="M226" s="16">
        <v>1.26</v>
      </c>
      <c r="N226" s="16">
        <v>30.23</v>
      </c>
      <c r="O226" s="16">
        <v>67</v>
      </c>
      <c r="P226" s="16">
        <v>4.5599999999999996</v>
      </c>
      <c r="Q226" s="16">
        <v>8.52</v>
      </c>
      <c r="R226" s="16">
        <v>0.77</v>
      </c>
      <c r="S226" s="16">
        <v>0.01</v>
      </c>
      <c r="T226" s="16">
        <v>0.02</v>
      </c>
      <c r="U226" s="16">
        <v>0.7</v>
      </c>
    </row>
    <row r="227" spans="1:21" ht="19.5" customHeight="1">
      <c r="A227" s="3" t="s">
        <v>29</v>
      </c>
      <c r="B227" s="3" t="s">
        <v>30</v>
      </c>
      <c r="C227" s="3">
        <v>20</v>
      </c>
      <c r="D227" s="3">
        <v>1.52</v>
      </c>
      <c r="E227" s="3">
        <v>0.16</v>
      </c>
      <c r="F227" s="3">
        <v>9.84</v>
      </c>
      <c r="G227" s="27">
        <v>46.9</v>
      </c>
      <c r="H227" s="3">
        <v>0.02</v>
      </c>
      <c r="I227" s="3">
        <v>0.01</v>
      </c>
      <c r="J227" s="3">
        <v>0</v>
      </c>
      <c r="K227" s="3">
        <v>0</v>
      </c>
      <c r="L227" s="3">
        <v>0</v>
      </c>
      <c r="M227" s="3">
        <v>100</v>
      </c>
      <c r="N227" s="3">
        <v>19</v>
      </c>
      <c r="O227" s="3">
        <v>4</v>
      </c>
      <c r="P227" s="3">
        <v>3</v>
      </c>
      <c r="Q227" s="3">
        <v>13</v>
      </c>
      <c r="R227" s="3">
        <v>0.2</v>
      </c>
      <c r="S227" s="3">
        <v>0.64</v>
      </c>
      <c r="T227" s="3">
        <v>1.2</v>
      </c>
      <c r="U227" s="3">
        <v>2.9</v>
      </c>
    </row>
    <row r="228" spans="1:21" ht="19.5" customHeight="1">
      <c r="A228" s="16" t="s">
        <v>29</v>
      </c>
      <c r="B228" s="16" t="s">
        <v>31</v>
      </c>
      <c r="C228" s="16">
        <v>20</v>
      </c>
      <c r="D228" s="16">
        <v>1.3</v>
      </c>
      <c r="E228" s="16">
        <v>0.2</v>
      </c>
      <c r="F228" s="16">
        <v>6.7</v>
      </c>
      <c r="G228" s="32">
        <v>34.200000000000003</v>
      </c>
      <c r="H228" s="16">
        <v>0.04</v>
      </c>
      <c r="I228" s="16">
        <v>0.02</v>
      </c>
      <c r="J228" s="16">
        <v>0</v>
      </c>
      <c r="K228" s="16">
        <v>0</v>
      </c>
      <c r="L228" s="16">
        <v>0</v>
      </c>
      <c r="M228" s="16">
        <v>122</v>
      </c>
      <c r="N228" s="16">
        <v>49</v>
      </c>
      <c r="O228" s="16">
        <v>7</v>
      </c>
      <c r="P228" s="16">
        <v>9.4</v>
      </c>
      <c r="Q228" s="16">
        <v>31.6</v>
      </c>
      <c r="R228" s="16">
        <v>0.78</v>
      </c>
      <c r="S228" s="16">
        <v>0</v>
      </c>
      <c r="T228" s="16">
        <v>6.18</v>
      </c>
      <c r="U228" s="16">
        <v>0</v>
      </c>
    </row>
    <row r="229" spans="1:21" ht="19.5" customHeight="1">
      <c r="A229" s="29" t="s">
        <v>29</v>
      </c>
      <c r="B229" s="29" t="s">
        <v>162</v>
      </c>
      <c r="C229" s="27">
        <v>100</v>
      </c>
      <c r="D229" s="27">
        <v>0.6</v>
      </c>
      <c r="E229" s="27">
        <v>0.6</v>
      </c>
      <c r="F229" s="27">
        <v>14.7</v>
      </c>
      <c r="G229" s="27">
        <v>66.599999999999994</v>
      </c>
      <c r="H229" s="27">
        <v>0.04</v>
      </c>
      <c r="I229" s="27">
        <v>0.03</v>
      </c>
      <c r="J229" s="27">
        <v>7.5</v>
      </c>
      <c r="K229" s="27">
        <v>0</v>
      </c>
      <c r="L229" s="27">
        <v>15</v>
      </c>
      <c r="M229" s="27">
        <v>39</v>
      </c>
      <c r="N229" s="27">
        <v>417</v>
      </c>
      <c r="O229" s="27">
        <v>24</v>
      </c>
      <c r="P229" s="27">
        <v>14</v>
      </c>
      <c r="Q229" s="27">
        <v>17</v>
      </c>
      <c r="R229" s="27">
        <v>3.3</v>
      </c>
      <c r="S229" s="27">
        <v>3</v>
      </c>
      <c r="T229" s="27">
        <v>0.4</v>
      </c>
      <c r="U229" s="27">
        <v>12</v>
      </c>
    </row>
    <row r="230" spans="1:21" ht="19.5" customHeight="1">
      <c r="A230" s="16"/>
      <c r="B230" s="7" t="s">
        <v>89</v>
      </c>
      <c r="C230" s="7">
        <v>807</v>
      </c>
      <c r="D230" s="7">
        <f>SUM(D223:D229)</f>
        <v>27.79</v>
      </c>
      <c r="E230" s="7">
        <f t="shared" ref="E230:U230" si="38">SUM(E223:E229)</f>
        <v>22.300000000000004</v>
      </c>
      <c r="F230" s="7">
        <f t="shared" si="38"/>
        <v>86.550000000000011</v>
      </c>
      <c r="G230" s="38">
        <f>SUM(G223:G229)</f>
        <v>623.1</v>
      </c>
      <c r="H230" s="7">
        <f t="shared" si="38"/>
        <v>0.37</v>
      </c>
      <c r="I230" s="7">
        <f t="shared" si="38"/>
        <v>0.13</v>
      </c>
      <c r="J230" s="7">
        <f t="shared" si="38"/>
        <v>152.94999999999999</v>
      </c>
      <c r="K230" s="7">
        <f t="shared" si="38"/>
        <v>0</v>
      </c>
      <c r="L230" s="7">
        <f t="shared" si="38"/>
        <v>31.24</v>
      </c>
      <c r="M230" s="7">
        <f t="shared" si="38"/>
        <v>535.16</v>
      </c>
      <c r="N230" s="7">
        <f t="shared" si="38"/>
        <v>802.99</v>
      </c>
      <c r="O230" s="7">
        <f t="shared" si="38"/>
        <v>230.04</v>
      </c>
      <c r="P230" s="7">
        <f t="shared" si="38"/>
        <v>147.60999999999999</v>
      </c>
      <c r="Q230" s="7">
        <f t="shared" si="38"/>
        <v>334.71</v>
      </c>
      <c r="R230" s="7">
        <f t="shared" si="38"/>
        <v>8.379999999999999</v>
      </c>
      <c r="S230" s="7">
        <f t="shared" si="38"/>
        <v>41.059999999999995</v>
      </c>
      <c r="T230" s="7">
        <f t="shared" si="38"/>
        <v>27.429999999999996</v>
      </c>
      <c r="U230" s="7">
        <f t="shared" si="38"/>
        <v>133.69999999999999</v>
      </c>
    </row>
    <row r="231" spans="1:21" ht="19.5" customHeight="1">
      <c r="A231" s="16"/>
      <c r="B231" s="7" t="s">
        <v>90</v>
      </c>
      <c r="C231" s="16"/>
      <c r="D231" s="16"/>
      <c r="E231" s="16"/>
      <c r="F231" s="16"/>
      <c r="G231" s="32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</row>
    <row r="232" spans="1:21" ht="19.5" customHeight="1">
      <c r="A232" s="16" t="s">
        <v>29</v>
      </c>
      <c r="B232" s="6" t="s">
        <v>118</v>
      </c>
      <c r="C232" s="16">
        <v>200</v>
      </c>
      <c r="D232" s="16">
        <v>0.6</v>
      </c>
      <c r="E232" s="16">
        <v>0</v>
      </c>
      <c r="F232" s="16">
        <v>33</v>
      </c>
      <c r="G232" s="32">
        <v>134.4</v>
      </c>
      <c r="H232" s="16">
        <v>0.03</v>
      </c>
      <c r="I232" s="16">
        <v>0.06</v>
      </c>
      <c r="J232" s="16">
        <v>60</v>
      </c>
      <c r="K232" s="16">
        <v>0</v>
      </c>
      <c r="L232" s="16">
        <v>5</v>
      </c>
      <c r="M232" s="16">
        <v>9</v>
      </c>
      <c r="N232" s="16">
        <v>252</v>
      </c>
      <c r="O232" s="16">
        <v>9</v>
      </c>
      <c r="P232" s="16">
        <v>21</v>
      </c>
      <c r="Q232" s="16">
        <v>26</v>
      </c>
      <c r="R232" s="16">
        <v>0.3</v>
      </c>
      <c r="S232" s="16">
        <v>0</v>
      </c>
      <c r="T232" s="16">
        <v>0</v>
      </c>
      <c r="U232" s="16">
        <v>0</v>
      </c>
    </row>
    <row r="233" spans="1:21" ht="26.25" customHeight="1">
      <c r="A233" s="16" t="s">
        <v>55</v>
      </c>
      <c r="B233" s="16" t="s">
        <v>56</v>
      </c>
      <c r="C233" s="16">
        <v>60</v>
      </c>
      <c r="D233" s="16">
        <v>4.7</v>
      </c>
      <c r="E233" s="16">
        <v>4</v>
      </c>
      <c r="F233" s="16">
        <v>30.5</v>
      </c>
      <c r="G233" s="32">
        <v>176.9</v>
      </c>
      <c r="H233" s="16">
        <v>0.06</v>
      </c>
      <c r="I233" s="16">
        <v>0.03</v>
      </c>
      <c r="J233" s="16">
        <v>19.12</v>
      </c>
      <c r="K233" s="16">
        <v>0.14000000000000001</v>
      </c>
      <c r="L233" s="16">
        <v>0</v>
      </c>
      <c r="M233" s="16">
        <v>240.68</v>
      </c>
      <c r="N233" s="16">
        <v>50.54</v>
      </c>
      <c r="O233" s="16">
        <v>17.63</v>
      </c>
      <c r="P233" s="16">
        <v>6.52</v>
      </c>
      <c r="Q233" s="16">
        <v>40.93</v>
      </c>
      <c r="R233" s="16">
        <v>0.56999999999999995</v>
      </c>
      <c r="S233" s="16">
        <v>33.36</v>
      </c>
      <c r="T233" s="16">
        <v>3.15</v>
      </c>
      <c r="U233" s="16">
        <v>11.03</v>
      </c>
    </row>
    <row r="234" spans="1:21" ht="19.5" customHeight="1">
      <c r="A234" s="16"/>
      <c r="B234" s="7" t="s">
        <v>92</v>
      </c>
      <c r="C234" s="7">
        <f>C232+C233</f>
        <v>260</v>
      </c>
      <c r="D234" s="7">
        <f>D232+D233</f>
        <v>5.3</v>
      </c>
      <c r="E234" s="7">
        <f t="shared" ref="E234:U234" si="39">E232+E233</f>
        <v>4</v>
      </c>
      <c r="F234" s="7">
        <f t="shared" si="39"/>
        <v>63.5</v>
      </c>
      <c r="G234" s="38">
        <f t="shared" si="39"/>
        <v>311.3</v>
      </c>
      <c r="H234" s="7">
        <f t="shared" si="39"/>
        <v>0.09</v>
      </c>
      <c r="I234" s="7">
        <f t="shared" si="39"/>
        <v>0.09</v>
      </c>
      <c r="J234" s="7">
        <f t="shared" si="39"/>
        <v>79.12</v>
      </c>
      <c r="K234" s="7">
        <f t="shared" si="39"/>
        <v>0.14000000000000001</v>
      </c>
      <c r="L234" s="7">
        <f t="shared" si="39"/>
        <v>5</v>
      </c>
      <c r="M234" s="7">
        <f t="shared" si="39"/>
        <v>249.68</v>
      </c>
      <c r="N234" s="7">
        <f t="shared" si="39"/>
        <v>302.54000000000002</v>
      </c>
      <c r="O234" s="7">
        <f t="shared" si="39"/>
        <v>26.63</v>
      </c>
      <c r="P234" s="7">
        <f t="shared" si="39"/>
        <v>27.52</v>
      </c>
      <c r="Q234" s="7">
        <f t="shared" si="39"/>
        <v>66.930000000000007</v>
      </c>
      <c r="R234" s="7">
        <f t="shared" si="39"/>
        <v>0.86999999999999988</v>
      </c>
      <c r="S234" s="7">
        <f t="shared" si="39"/>
        <v>33.36</v>
      </c>
      <c r="T234" s="7">
        <f t="shared" si="39"/>
        <v>3.15</v>
      </c>
      <c r="U234" s="7">
        <f t="shared" si="39"/>
        <v>11.03</v>
      </c>
    </row>
    <row r="235" spans="1:21" ht="19.5" customHeight="1">
      <c r="A235" s="16"/>
      <c r="B235" s="7" t="s">
        <v>93</v>
      </c>
      <c r="C235" s="16"/>
      <c r="D235" s="16"/>
      <c r="E235" s="16"/>
      <c r="F235" s="16"/>
      <c r="G235" s="32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</row>
    <row r="236" spans="1:21" ht="19.5" customHeight="1">
      <c r="A236" s="16" t="s">
        <v>39</v>
      </c>
      <c r="B236" s="16" t="s">
        <v>40</v>
      </c>
      <c r="C236" s="16">
        <v>180</v>
      </c>
      <c r="D236" s="16">
        <v>6.39</v>
      </c>
      <c r="E236" s="16">
        <v>5.91</v>
      </c>
      <c r="F236" s="16">
        <v>39.36</v>
      </c>
      <c r="G236" s="32">
        <v>236.2</v>
      </c>
      <c r="H236" s="16">
        <v>7.0000000000000007E-2</v>
      </c>
      <c r="I236" s="16">
        <v>0.03</v>
      </c>
      <c r="J236" s="16">
        <v>22.03</v>
      </c>
      <c r="K236" s="16">
        <v>0.11</v>
      </c>
      <c r="L236" s="16">
        <v>0</v>
      </c>
      <c r="M236" s="16">
        <v>179</v>
      </c>
      <c r="N236" s="16">
        <v>64</v>
      </c>
      <c r="O236" s="16">
        <v>127</v>
      </c>
      <c r="P236" s="16">
        <v>9</v>
      </c>
      <c r="Q236" s="16">
        <v>48</v>
      </c>
      <c r="R236" s="16">
        <v>0.9</v>
      </c>
      <c r="S236" s="16">
        <v>24.92</v>
      </c>
      <c r="T236" s="16">
        <v>0.1</v>
      </c>
      <c r="U236" s="16">
        <v>14.31</v>
      </c>
    </row>
    <row r="237" spans="1:21" ht="21" customHeight="1">
      <c r="A237" s="6" t="s">
        <v>142</v>
      </c>
      <c r="B237" s="6" t="s">
        <v>141</v>
      </c>
      <c r="C237" s="32">
        <v>100</v>
      </c>
      <c r="D237" s="32">
        <v>19.09</v>
      </c>
      <c r="E237" s="32">
        <v>4.32</v>
      </c>
      <c r="F237" s="32">
        <v>13.37</v>
      </c>
      <c r="G237" s="32">
        <v>168.7</v>
      </c>
      <c r="H237" s="32">
        <v>7.0000000000000007E-2</v>
      </c>
      <c r="I237" s="32">
        <v>7.0000000000000007E-2</v>
      </c>
      <c r="J237" s="32">
        <v>6.3</v>
      </c>
      <c r="K237" s="32">
        <v>0</v>
      </c>
      <c r="L237" s="32">
        <v>1</v>
      </c>
      <c r="M237" s="32">
        <v>211</v>
      </c>
      <c r="N237" s="32">
        <v>229</v>
      </c>
      <c r="O237" s="32">
        <v>32</v>
      </c>
      <c r="P237" s="32">
        <v>65</v>
      </c>
      <c r="Q237" s="32">
        <v>143</v>
      </c>
      <c r="R237" s="32">
        <v>1.3</v>
      </c>
      <c r="S237" s="32">
        <v>17.100000000000001</v>
      </c>
      <c r="T237" s="32">
        <v>18.5</v>
      </c>
      <c r="U237" s="32">
        <v>102.31</v>
      </c>
    </row>
    <row r="238" spans="1:21" ht="19.5" customHeight="1">
      <c r="A238" s="16" t="s">
        <v>108</v>
      </c>
      <c r="B238" s="16" t="s">
        <v>109</v>
      </c>
      <c r="C238" s="16">
        <v>200</v>
      </c>
      <c r="D238" s="16">
        <v>0.2</v>
      </c>
      <c r="E238" s="16">
        <v>0</v>
      </c>
      <c r="F238" s="16">
        <v>8</v>
      </c>
      <c r="G238" s="32">
        <v>33</v>
      </c>
      <c r="H238" s="16">
        <v>0.01</v>
      </c>
      <c r="I238" s="16">
        <v>0.01</v>
      </c>
      <c r="J238" s="16">
        <v>1.06</v>
      </c>
      <c r="K238" s="16">
        <v>0</v>
      </c>
      <c r="L238" s="16">
        <v>5.28</v>
      </c>
      <c r="M238" s="16">
        <v>2.23</v>
      </c>
      <c r="N238" s="16">
        <v>36.15</v>
      </c>
      <c r="O238" s="16">
        <v>74.47</v>
      </c>
      <c r="P238" s="16">
        <v>2.4900000000000002</v>
      </c>
      <c r="Q238" s="16">
        <v>4.4000000000000004</v>
      </c>
      <c r="R238" s="16">
        <v>0.08</v>
      </c>
      <c r="S238" s="16">
        <v>0.44</v>
      </c>
      <c r="T238" s="16">
        <v>0.1</v>
      </c>
      <c r="U238" s="16">
        <v>3.74</v>
      </c>
    </row>
    <row r="239" spans="1:21" ht="19.5" customHeight="1">
      <c r="A239" s="16" t="s">
        <v>29</v>
      </c>
      <c r="B239" s="16" t="s">
        <v>30</v>
      </c>
      <c r="C239" s="16">
        <v>30</v>
      </c>
      <c r="D239" s="16">
        <v>2.2999999999999998</v>
      </c>
      <c r="E239" s="16">
        <v>0.2</v>
      </c>
      <c r="F239" s="16">
        <v>14.8</v>
      </c>
      <c r="G239" s="32">
        <v>70.3</v>
      </c>
      <c r="H239" s="16">
        <v>0.03</v>
      </c>
      <c r="I239" s="16">
        <v>0.01</v>
      </c>
      <c r="J239" s="16">
        <v>0</v>
      </c>
      <c r="K239" s="16">
        <v>0</v>
      </c>
      <c r="L239" s="16">
        <v>0</v>
      </c>
      <c r="M239" s="16">
        <v>149.69999999999999</v>
      </c>
      <c r="N239" s="16">
        <v>27.9</v>
      </c>
      <c r="O239" s="16">
        <v>6</v>
      </c>
      <c r="P239" s="16">
        <v>4.2</v>
      </c>
      <c r="Q239" s="16">
        <v>19.5</v>
      </c>
      <c r="R239" s="16">
        <v>0.33</v>
      </c>
      <c r="S239" s="16">
        <v>0.96</v>
      </c>
      <c r="T239" s="16">
        <v>1.8</v>
      </c>
      <c r="U239" s="16">
        <v>4.3499999999999996</v>
      </c>
    </row>
    <row r="240" spans="1:21" ht="19.5" customHeight="1">
      <c r="A240" s="16"/>
      <c r="B240" s="7" t="s">
        <v>97</v>
      </c>
      <c r="C240" s="7">
        <v>670</v>
      </c>
      <c r="D240" s="7">
        <f t="shared" ref="D240:U240" si="40">D236+D237+D238+D242+D239</f>
        <v>33.78</v>
      </c>
      <c r="E240" s="7">
        <f t="shared" si="40"/>
        <v>15.43</v>
      </c>
      <c r="F240" s="7">
        <f t="shared" si="40"/>
        <v>83.529999999999987</v>
      </c>
      <c r="G240" s="38">
        <f t="shared" si="40"/>
        <v>608.4</v>
      </c>
      <c r="H240" s="7">
        <f t="shared" si="40"/>
        <v>0.24000000000000002</v>
      </c>
      <c r="I240" s="7">
        <f t="shared" si="40"/>
        <v>0.39</v>
      </c>
      <c r="J240" s="7">
        <f t="shared" si="40"/>
        <v>55.79</v>
      </c>
      <c r="K240" s="7">
        <f t="shared" si="40"/>
        <v>0.11</v>
      </c>
      <c r="L240" s="7">
        <f t="shared" si="40"/>
        <v>7.28</v>
      </c>
      <c r="M240" s="7">
        <f t="shared" si="40"/>
        <v>617.93000000000006</v>
      </c>
      <c r="N240" s="7">
        <f t="shared" si="40"/>
        <v>599.04999999999995</v>
      </c>
      <c r="O240" s="7">
        <f t="shared" si="40"/>
        <v>450.47</v>
      </c>
      <c r="P240" s="7">
        <f t="shared" si="40"/>
        <v>104.69</v>
      </c>
      <c r="Q240" s="7">
        <f t="shared" si="40"/>
        <v>371.9</v>
      </c>
      <c r="R240" s="7">
        <f t="shared" si="40"/>
        <v>2.8100000000000005</v>
      </c>
      <c r="S240" s="7">
        <f t="shared" si="40"/>
        <v>61.42</v>
      </c>
      <c r="T240" s="7">
        <f t="shared" si="40"/>
        <v>24.000000000000004</v>
      </c>
      <c r="U240" s="7">
        <f t="shared" si="40"/>
        <v>164.71</v>
      </c>
    </row>
    <row r="241" spans="1:21" ht="19.5" customHeight="1">
      <c r="A241" s="16"/>
      <c r="B241" s="7" t="s">
        <v>136</v>
      </c>
      <c r="C241" s="7"/>
      <c r="D241" s="7"/>
      <c r="E241" s="7"/>
      <c r="F241" s="7"/>
      <c r="G241" s="38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spans="1:21" ht="19.5" customHeight="1">
      <c r="A242" s="16" t="s">
        <v>29</v>
      </c>
      <c r="B242" s="16" t="s">
        <v>110</v>
      </c>
      <c r="C242" s="16">
        <v>200</v>
      </c>
      <c r="D242" s="16">
        <v>5.8</v>
      </c>
      <c r="E242" s="16">
        <v>5</v>
      </c>
      <c r="F242" s="16">
        <v>8</v>
      </c>
      <c r="G242" s="32">
        <v>100.2</v>
      </c>
      <c r="H242" s="16">
        <v>0.06</v>
      </c>
      <c r="I242" s="16">
        <v>0.27</v>
      </c>
      <c r="J242" s="16">
        <v>26.4</v>
      </c>
      <c r="K242" s="16">
        <v>0</v>
      </c>
      <c r="L242" s="16">
        <v>1</v>
      </c>
      <c r="M242" s="16">
        <v>76</v>
      </c>
      <c r="N242" s="16">
        <v>242</v>
      </c>
      <c r="O242" s="16">
        <v>211</v>
      </c>
      <c r="P242" s="16">
        <v>24</v>
      </c>
      <c r="Q242" s="16">
        <v>157</v>
      </c>
      <c r="R242" s="16">
        <v>0.2</v>
      </c>
      <c r="S242" s="16">
        <v>18</v>
      </c>
      <c r="T242" s="16">
        <v>3.5</v>
      </c>
      <c r="U242" s="16">
        <v>40</v>
      </c>
    </row>
    <row r="243" spans="1:21" ht="19.5" customHeight="1">
      <c r="A243" s="16"/>
      <c r="B243" s="7" t="s">
        <v>145</v>
      </c>
      <c r="C243" s="7">
        <f>C242</f>
        <v>200</v>
      </c>
      <c r="D243" s="7">
        <f t="shared" ref="D243:U243" si="41">D242</f>
        <v>5.8</v>
      </c>
      <c r="E243" s="7">
        <f t="shared" si="41"/>
        <v>5</v>
      </c>
      <c r="F243" s="7">
        <f t="shared" si="41"/>
        <v>8</v>
      </c>
      <c r="G243" s="38">
        <f t="shared" si="41"/>
        <v>100.2</v>
      </c>
      <c r="H243" s="7">
        <f t="shared" si="41"/>
        <v>0.06</v>
      </c>
      <c r="I243" s="7">
        <f t="shared" si="41"/>
        <v>0.27</v>
      </c>
      <c r="J243" s="7">
        <f t="shared" si="41"/>
        <v>26.4</v>
      </c>
      <c r="K243" s="7">
        <f t="shared" si="41"/>
        <v>0</v>
      </c>
      <c r="L243" s="7">
        <f t="shared" si="41"/>
        <v>1</v>
      </c>
      <c r="M243" s="7">
        <f t="shared" si="41"/>
        <v>76</v>
      </c>
      <c r="N243" s="7">
        <f t="shared" si="41"/>
        <v>242</v>
      </c>
      <c r="O243" s="7">
        <f t="shared" si="41"/>
        <v>211</v>
      </c>
      <c r="P243" s="7">
        <f t="shared" si="41"/>
        <v>24</v>
      </c>
      <c r="Q243" s="7">
        <f t="shared" si="41"/>
        <v>157</v>
      </c>
      <c r="R243" s="7">
        <f t="shared" si="41"/>
        <v>0.2</v>
      </c>
      <c r="S243" s="7">
        <f t="shared" si="41"/>
        <v>18</v>
      </c>
      <c r="T243" s="7">
        <f t="shared" si="41"/>
        <v>3.5</v>
      </c>
      <c r="U243" s="7">
        <f t="shared" si="41"/>
        <v>40</v>
      </c>
    </row>
    <row r="244" spans="1:21" ht="19.5" customHeight="1">
      <c r="A244" s="16"/>
      <c r="B244" s="20" t="s">
        <v>33</v>
      </c>
      <c r="C244" s="20">
        <f>C221+C230+C234+C240+C243</f>
        <v>2377</v>
      </c>
      <c r="D244" s="20">
        <f t="shared" ref="D244:U244" si="42">D221+D230+D234+D240+D243</f>
        <v>85.22</v>
      </c>
      <c r="E244" s="20">
        <f t="shared" si="42"/>
        <v>59.74</v>
      </c>
      <c r="F244" s="20">
        <f t="shared" si="42"/>
        <v>296.83999999999997</v>
      </c>
      <c r="G244" s="39">
        <f t="shared" si="42"/>
        <v>2032.2</v>
      </c>
      <c r="H244" s="20">
        <f t="shared" si="42"/>
        <v>0.90999999999999992</v>
      </c>
      <c r="I244" s="20">
        <f t="shared" si="42"/>
        <v>1.1100000000000001</v>
      </c>
      <c r="J244" s="20">
        <f t="shared" si="42"/>
        <v>387.28</v>
      </c>
      <c r="K244" s="20">
        <f t="shared" si="42"/>
        <v>0.5</v>
      </c>
      <c r="L244" s="20">
        <f t="shared" si="42"/>
        <v>45.64</v>
      </c>
      <c r="M244" s="20">
        <f t="shared" si="42"/>
        <v>2068.35</v>
      </c>
      <c r="N244" s="20">
        <f t="shared" si="42"/>
        <v>2216.8000000000002</v>
      </c>
      <c r="O244" s="20">
        <f t="shared" si="42"/>
        <v>1264.8200000000002</v>
      </c>
      <c r="P244" s="20">
        <f t="shared" si="42"/>
        <v>348.04999999999995</v>
      </c>
      <c r="Q244" s="20">
        <f t="shared" si="42"/>
        <v>1239.2199999999998</v>
      </c>
      <c r="R244" s="20">
        <f t="shared" si="42"/>
        <v>14.239999999999998</v>
      </c>
      <c r="S244" s="20">
        <f t="shared" si="42"/>
        <v>204.7</v>
      </c>
      <c r="T244" s="20">
        <f t="shared" si="42"/>
        <v>78.319999999999993</v>
      </c>
      <c r="U244" s="20">
        <f t="shared" si="42"/>
        <v>416.03</v>
      </c>
    </row>
    <row r="245" spans="1:21" ht="19.5" customHeight="1">
      <c r="A245" s="25"/>
      <c r="B245" s="25"/>
      <c r="C245" s="25"/>
      <c r="D245" s="25"/>
      <c r="E245" s="25"/>
      <c r="F245" s="25"/>
      <c r="G245" s="42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</row>
    <row r="246" spans="1:21" ht="19.5" customHeight="1">
      <c r="A246" s="60" t="s">
        <v>154</v>
      </c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</row>
    <row r="247" spans="1:21" ht="19.5" customHeight="1">
      <c r="A247" s="52" t="s">
        <v>0</v>
      </c>
      <c r="B247" s="52" t="s">
        <v>72</v>
      </c>
      <c r="C247" s="61" t="s">
        <v>1</v>
      </c>
      <c r="D247" s="63" t="s">
        <v>73</v>
      </c>
      <c r="E247" s="64"/>
      <c r="F247" s="65"/>
      <c r="G247" s="66" t="s">
        <v>5</v>
      </c>
      <c r="H247" s="68" t="s">
        <v>70</v>
      </c>
      <c r="I247" s="68"/>
      <c r="J247" s="68"/>
      <c r="K247" s="68"/>
      <c r="L247" s="68"/>
      <c r="M247" s="68" t="s">
        <v>71</v>
      </c>
      <c r="N247" s="68"/>
      <c r="O247" s="68"/>
      <c r="P247" s="68"/>
      <c r="Q247" s="68"/>
      <c r="R247" s="68"/>
      <c r="S247" s="68"/>
      <c r="T247" s="68"/>
      <c r="U247" s="68"/>
    </row>
    <row r="248" spans="1:21" ht="19.5" customHeight="1">
      <c r="A248" s="52"/>
      <c r="B248" s="52"/>
      <c r="C248" s="62"/>
      <c r="D248" s="10" t="s">
        <v>2</v>
      </c>
      <c r="E248" s="10" t="s">
        <v>3</v>
      </c>
      <c r="F248" s="10" t="s">
        <v>4</v>
      </c>
      <c r="G248" s="67"/>
      <c r="H248" s="23" t="s">
        <v>6</v>
      </c>
      <c r="I248" s="23" t="s">
        <v>7</v>
      </c>
      <c r="J248" s="23" t="s">
        <v>8</v>
      </c>
      <c r="K248" s="23" t="s">
        <v>9</v>
      </c>
      <c r="L248" s="23" t="s">
        <v>10</v>
      </c>
      <c r="M248" s="23" t="s">
        <v>11</v>
      </c>
      <c r="N248" s="23" t="s">
        <v>12</v>
      </c>
      <c r="O248" s="23" t="s">
        <v>13</v>
      </c>
      <c r="P248" s="23" t="s">
        <v>14</v>
      </c>
      <c r="Q248" s="23" t="s">
        <v>15</v>
      </c>
      <c r="R248" s="23" t="s">
        <v>16</v>
      </c>
      <c r="S248" s="23" t="s">
        <v>17</v>
      </c>
      <c r="T248" s="23" t="s">
        <v>18</v>
      </c>
      <c r="U248" s="23" t="s">
        <v>19</v>
      </c>
    </row>
    <row r="249" spans="1:21" ht="19.5" customHeight="1">
      <c r="A249" s="7"/>
      <c r="B249" s="7"/>
      <c r="C249" s="23" t="s">
        <v>20</v>
      </c>
      <c r="D249" s="23" t="s">
        <v>20</v>
      </c>
      <c r="E249" s="23" t="s">
        <v>20</v>
      </c>
      <c r="F249" s="23" t="s">
        <v>20</v>
      </c>
      <c r="G249" s="41" t="s">
        <v>21</v>
      </c>
      <c r="H249" s="23" t="s">
        <v>22</v>
      </c>
      <c r="I249" s="23" t="s">
        <v>22</v>
      </c>
      <c r="J249" s="23" t="s">
        <v>23</v>
      </c>
      <c r="K249" s="23" t="s">
        <v>24</v>
      </c>
      <c r="L249" s="23" t="s">
        <v>22</v>
      </c>
      <c r="M249" s="23" t="s">
        <v>22</v>
      </c>
      <c r="N249" s="23" t="s">
        <v>22</v>
      </c>
      <c r="O249" s="23" t="s">
        <v>22</v>
      </c>
      <c r="P249" s="23" t="s">
        <v>22</v>
      </c>
      <c r="Q249" s="23" t="s">
        <v>22</v>
      </c>
      <c r="R249" s="23" t="s">
        <v>22</v>
      </c>
      <c r="S249" s="23" t="s">
        <v>24</v>
      </c>
      <c r="T249" s="23" t="s">
        <v>24</v>
      </c>
      <c r="U249" s="23" t="s">
        <v>24</v>
      </c>
    </row>
    <row r="250" spans="1:21" ht="19.5" customHeight="1">
      <c r="A250" s="16"/>
      <c r="B250" s="7" t="s">
        <v>87</v>
      </c>
      <c r="C250" s="7"/>
      <c r="D250" s="7"/>
      <c r="E250" s="7"/>
      <c r="F250" s="7"/>
      <c r="G250" s="38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</row>
    <row r="251" spans="1:21" ht="28.5" customHeight="1">
      <c r="A251" s="16" t="s">
        <v>65</v>
      </c>
      <c r="B251" s="16" t="s">
        <v>66</v>
      </c>
      <c r="C251" s="16">
        <v>150</v>
      </c>
      <c r="D251" s="16">
        <v>6.1</v>
      </c>
      <c r="E251" s="16">
        <v>6.9</v>
      </c>
      <c r="F251" s="16">
        <v>29</v>
      </c>
      <c r="G251" s="32">
        <v>202.7</v>
      </c>
      <c r="H251" s="16">
        <v>0.1</v>
      </c>
      <c r="I251" s="16">
        <v>0.13</v>
      </c>
      <c r="J251" s="16">
        <v>30.74</v>
      </c>
      <c r="K251" s="16">
        <v>0.1</v>
      </c>
      <c r="L251" s="16">
        <v>0.41</v>
      </c>
      <c r="M251" s="16">
        <v>256.57</v>
      </c>
      <c r="N251" s="16">
        <v>169.91</v>
      </c>
      <c r="O251" s="16">
        <v>113.68</v>
      </c>
      <c r="P251" s="16">
        <v>29.4</v>
      </c>
      <c r="Q251" s="16">
        <v>154.74</v>
      </c>
      <c r="R251" s="16">
        <v>1.64</v>
      </c>
      <c r="S251" s="16">
        <v>37.159999999999997</v>
      </c>
      <c r="T251" s="16">
        <v>24.8</v>
      </c>
      <c r="U251" s="16">
        <v>16.11</v>
      </c>
    </row>
    <row r="252" spans="1:21" ht="19.5" customHeight="1">
      <c r="A252" s="16" t="s">
        <v>27</v>
      </c>
      <c r="B252" s="16" t="s">
        <v>28</v>
      </c>
      <c r="C252" s="16">
        <v>200</v>
      </c>
      <c r="D252" s="16">
        <v>1.6</v>
      </c>
      <c r="E252" s="16">
        <v>1.1000000000000001</v>
      </c>
      <c r="F252" s="16">
        <v>8.6</v>
      </c>
      <c r="G252" s="32">
        <v>50.9</v>
      </c>
      <c r="H252" s="16">
        <v>0.01</v>
      </c>
      <c r="I252" s="16">
        <v>7.0000000000000007E-2</v>
      </c>
      <c r="J252" s="16">
        <v>6.9</v>
      </c>
      <c r="K252" s="16">
        <v>0</v>
      </c>
      <c r="L252" s="16">
        <v>0.3</v>
      </c>
      <c r="M252" s="16">
        <v>19.68</v>
      </c>
      <c r="N252" s="16">
        <v>81.349999999999994</v>
      </c>
      <c r="O252" s="16">
        <v>103.48</v>
      </c>
      <c r="P252" s="16">
        <v>9.92</v>
      </c>
      <c r="Q252" s="16">
        <v>46.33</v>
      </c>
      <c r="R252" s="16">
        <v>0.78</v>
      </c>
      <c r="S252" s="16">
        <v>4.5</v>
      </c>
      <c r="T252" s="16">
        <v>0.88</v>
      </c>
      <c r="U252" s="16">
        <v>10</v>
      </c>
    </row>
    <row r="253" spans="1:21" ht="19.5" customHeight="1">
      <c r="A253" s="16" t="s">
        <v>29</v>
      </c>
      <c r="B253" s="16" t="s">
        <v>30</v>
      </c>
      <c r="C253" s="16">
        <v>40</v>
      </c>
      <c r="D253" s="16">
        <v>2.2999999999999998</v>
      </c>
      <c r="E253" s="16">
        <v>0.2</v>
      </c>
      <c r="F253" s="16">
        <v>14.8</v>
      </c>
      <c r="G253" s="32">
        <v>70.3</v>
      </c>
      <c r="H253" s="16">
        <v>0.03</v>
      </c>
      <c r="I253" s="16">
        <v>0.01</v>
      </c>
      <c r="J253" s="16">
        <v>0</v>
      </c>
      <c r="K253" s="16">
        <v>0</v>
      </c>
      <c r="L253" s="16">
        <v>0</v>
      </c>
      <c r="M253" s="16">
        <v>149.69999999999999</v>
      </c>
      <c r="N253" s="16">
        <v>27.9</v>
      </c>
      <c r="O253" s="16">
        <v>6</v>
      </c>
      <c r="P253" s="16">
        <v>4.2</v>
      </c>
      <c r="Q253" s="16">
        <v>19.5</v>
      </c>
      <c r="R253" s="16">
        <v>0.33</v>
      </c>
      <c r="S253" s="16">
        <v>0.96</v>
      </c>
      <c r="T253" s="16">
        <v>1.8</v>
      </c>
      <c r="U253" s="16">
        <v>4.3499999999999996</v>
      </c>
    </row>
    <row r="254" spans="1:21" ht="19.5" customHeight="1">
      <c r="A254" s="29" t="s">
        <v>29</v>
      </c>
      <c r="B254" s="29" t="s">
        <v>162</v>
      </c>
      <c r="C254" s="27">
        <v>100</v>
      </c>
      <c r="D254" s="27">
        <v>0.6</v>
      </c>
      <c r="E254" s="27">
        <v>0.6</v>
      </c>
      <c r="F254" s="27">
        <v>14.7</v>
      </c>
      <c r="G254" s="27">
        <v>66.599999999999994</v>
      </c>
      <c r="H254" s="27">
        <v>0.04</v>
      </c>
      <c r="I254" s="27">
        <v>0.03</v>
      </c>
      <c r="J254" s="27">
        <v>7.5</v>
      </c>
      <c r="K254" s="27">
        <v>0</v>
      </c>
      <c r="L254" s="27">
        <v>15</v>
      </c>
      <c r="M254" s="27">
        <v>39</v>
      </c>
      <c r="N254" s="27">
        <v>417</v>
      </c>
      <c r="O254" s="27">
        <v>24</v>
      </c>
      <c r="P254" s="27">
        <v>14</v>
      </c>
      <c r="Q254" s="27">
        <v>17</v>
      </c>
      <c r="R254" s="27">
        <v>3.3</v>
      </c>
      <c r="S254" s="27">
        <v>3</v>
      </c>
      <c r="T254" s="27">
        <v>0.4</v>
      </c>
      <c r="U254" s="27">
        <v>12</v>
      </c>
    </row>
    <row r="255" spans="1:21" ht="19.5" customHeight="1">
      <c r="A255" s="16"/>
      <c r="B255" s="7" t="s">
        <v>32</v>
      </c>
      <c r="C255" s="7">
        <f>C251+C252+C253+C254</f>
        <v>490</v>
      </c>
      <c r="D255" s="7">
        <f t="shared" ref="D255:U255" si="43">D251+D252+D253+D254</f>
        <v>10.6</v>
      </c>
      <c r="E255" s="7">
        <f t="shared" si="43"/>
        <v>8.7999999999999989</v>
      </c>
      <c r="F255" s="7">
        <f t="shared" si="43"/>
        <v>67.100000000000009</v>
      </c>
      <c r="G255" s="7">
        <f t="shared" si="43"/>
        <v>390.5</v>
      </c>
      <c r="H255" s="7">
        <f t="shared" si="43"/>
        <v>0.18000000000000002</v>
      </c>
      <c r="I255" s="7">
        <f t="shared" si="43"/>
        <v>0.24000000000000002</v>
      </c>
      <c r="J255" s="7">
        <f t="shared" si="43"/>
        <v>45.14</v>
      </c>
      <c r="K255" s="7">
        <f t="shared" si="43"/>
        <v>0.1</v>
      </c>
      <c r="L255" s="7">
        <f t="shared" si="43"/>
        <v>15.71</v>
      </c>
      <c r="M255" s="7">
        <f t="shared" si="43"/>
        <v>464.95</v>
      </c>
      <c r="N255" s="7">
        <f t="shared" si="43"/>
        <v>696.16</v>
      </c>
      <c r="O255" s="7">
        <f t="shared" si="43"/>
        <v>247.16000000000003</v>
      </c>
      <c r="P255" s="7">
        <f t="shared" si="43"/>
        <v>57.52</v>
      </c>
      <c r="Q255" s="7">
        <f t="shared" si="43"/>
        <v>237.57</v>
      </c>
      <c r="R255" s="7">
        <f t="shared" si="43"/>
        <v>6.05</v>
      </c>
      <c r="S255" s="7">
        <f t="shared" si="43"/>
        <v>45.62</v>
      </c>
      <c r="T255" s="7">
        <f t="shared" si="43"/>
        <v>27.88</v>
      </c>
      <c r="U255" s="7">
        <f t="shared" si="43"/>
        <v>42.46</v>
      </c>
    </row>
    <row r="256" spans="1:21" ht="28.5" customHeight="1">
      <c r="A256" s="16"/>
      <c r="B256" s="7" t="s">
        <v>88</v>
      </c>
      <c r="C256" s="16"/>
      <c r="D256" s="16"/>
      <c r="E256" s="16"/>
      <c r="F256" s="16"/>
      <c r="G256" s="32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</row>
    <row r="257" spans="1:21" ht="33" customHeight="1">
      <c r="A257" s="3" t="s">
        <v>38</v>
      </c>
      <c r="B257" s="6" t="s">
        <v>60</v>
      </c>
      <c r="C257" s="3">
        <v>60</v>
      </c>
      <c r="D257" s="27">
        <v>0.8</v>
      </c>
      <c r="E257" s="27">
        <v>2.7</v>
      </c>
      <c r="F257" s="27">
        <v>4.5999999999999996</v>
      </c>
      <c r="G257" s="27">
        <v>45.6</v>
      </c>
      <c r="H257" s="3">
        <v>0.01</v>
      </c>
      <c r="I257" s="3">
        <v>0.02</v>
      </c>
      <c r="J257" s="3">
        <v>0.68</v>
      </c>
      <c r="K257" s="3">
        <v>0</v>
      </c>
      <c r="L257" s="3">
        <v>2.2799999999999998</v>
      </c>
      <c r="M257" s="3">
        <v>78.77</v>
      </c>
      <c r="N257" s="3">
        <v>136.27000000000001</v>
      </c>
      <c r="O257" s="3">
        <v>19.21</v>
      </c>
      <c r="P257" s="3">
        <v>10.95</v>
      </c>
      <c r="Q257" s="3">
        <v>21.51</v>
      </c>
      <c r="R257" s="3">
        <v>0.7</v>
      </c>
      <c r="S257" s="3">
        <v>11.99</v>
      </c>
      <c r="T257" s="3">
        <v>0.35</v>
      </c>
      <c r="U257" s="3">
        <v>11.4</v>
      </c>
    </row>
    <row r="258" spans="1:21" ht="31.5" customHeight="1">
      <c r="A258" s="16" t="s">
        <v>116</v>
      </c>
      <c r="B258" s="16" t="s">
        <v>117</v>
      </c>
      <c r="C258" s="16">
        <v>200</v>
      </c>
      <c r="D258" s="16">
        <v>4.5999999999999996</v>
      </c>
      <c r="E258" s="16">
        <v>3.3</v>
      </c>
      <c r="F258" s="16">
        <v>11.4</v>
      </c>
      <c r="G258" s="32">
        <v>93.6</v>
      </c>
      <c r="H258" s="16">
        <v>0.05</v>
      </c>
      <c r="I258" s="16">
        <v>0.04</v>
      </c>
      <c r="J258" s="16">
        <v>101.43</v>
      </c>
      <c r="K258" s="16">
        <v>0.05</v>
      </c>
      <c r="L258" s="16">
        <v>3.69</v>
      </c>
      <c r="M258" s="16">
        <v>58.01</v>
      </c>
      <c r="N258" s="16">
        <v>222.12</v>
      </c>
      <c r="O258" s="16">
        <v>13.28</v>
      </c>
      <c r="P258" s="16">
        <v>12.74</v>
      </c>
      <c r="Q258" s="16">
        <v>35.97</v>
      </c>
      <c r="R258" s="16">
        <v>0.54</v>
      </c>
      <c r="S258" s="16">
        <v>10.28</v>
      </c>
      <c r="T258" s="16">
        <v>0.94</v>
      </c>
      <c r="U258" s="16">
        <v>21.22</v>
      </c>
    </row>
    <row r="259" spans="1:21" ht="19.5" customHeight="1">
      <c r="A259" s="16" t="s">
        <v>44</v>
      </c>
      <c r="B259" s="16" t="s">
        <v>45</v>
      </c>
      <c r="C259" s="16">
        <v>150</v>
      </c>
      <c r="D259" s="16">
        <v>3.1</v>
      </c>
      <c r="E259" s="16">
        <v>5.3</v>
      </c>
      <c r="F259" s="16">
        <v>19.8</v>
      </c>
      <c r="G259" s="32">
        <v>139.4</v>
      </c>
      <c r="H259" s="16">
        <v>0.12</v>
      </c>
      <c r="I259" s="16">
        <v>0.11</v>
      </c>
      <c r="J259" s="16">
        <v>23.8</v>
      </c>
      <c r="K259" s="16">
        <v>0.09</v>
      </c>
      <c r="L259" s="16">
        <v>10.199999999999999</v>
      </c>
      <c r="M259" s="16">
        <v>161.78</v>
      </c>
      <c r="N259" s="16">
        <v>624.83000000000004</v>
      </c>
      <c r="O259" s="16">
        <v>39.49</v>
      </c>
      <c r="P259" s="16">
        <v>28.23</v>
      </c>
      <c r="Q259" s="16">
        <v>84.47</v>
      </c>
      <c r="R259" s="16">
        <v>1.03</v>
      </c>
      <c r="S259" s="16">
        <v>28.46</v>
      </c>
      <c r="T259" s="16">
        <v>0.78</v>
      </c>
      <c r="U259" s="16">
        <v>42.79</v>
      </c>
    </row>
    <row r="260" spans="1:21" ht="29.25" customHeight="1">
      <c r="A260" s="29" t="s">
        <v>81</v>
      </c>
      <c r="B260" s="30" t="s">
        <v>84</v>
      </c>
      <c r="C260" s="31" t="s">
        <v>135</v>
      </c>
      <c r="D260" s="27">
        <v>8.31</v>
      </c>
      <c r="E260" s="27">
        <v>8.3699999999999992</v>
      </c>
      <c r="F260" s="27">
        <v>15.42</v>
      </c>
      <c r="G260" s="27">
        <v>168.9</v>
      </c>
      <c r="H260" s="27">
        <v>0</v>
      </c>
      <c r="I260" s="27">
        <v>0</v>
      </c>
      <c r="J260" s="27">
        <v>38.450000000000003</v>
      </c>
      <c r="K260" s="27">
        <v>0.01</v>
      </c>
      <c r="L260" s="27">
        <v>1.79</v>
      </c>
      <c r="M260" s="27">
        <v>3</v>
      </c>
      <c r="N260" s="27">
        <v>43</v>
      </c>
      <c r="O260" s="27">
        <v>45.75</v>
      </c>
      <c r="P260" s="27">
        <v>35.130000000000003</v>
      </c>
      <c r="Q260" s="27">
        <v>109</v>
      </c>
      <c r="R260" s="27">
        <v>1.6</v>
      </c>
      <c r="S260" s="27">
        <v>0</v>
      </c>
      <c r="T260" s="27">
        <v>0</v>
      </c>
      <c r="U260" s="27">
        <v>0</v>
      </c>
    </row>
    <row r="261" spans="1:21" ht="19.5" customHeight="1">
      <c r="A261" s="27" t="s">
        <v>36</v>
      </c>
      <c r="B261" s="27" t="s">
        <v>53</v>
      </c>
      <c r="C261" s="27">
        <v>200</v>
      </c>
      <c r="D261" s="27">
        <v>3.9</v>
      </c>
      <c r="E261" s="27">
        <v>2.9</v>
      </c>
      <c r="F261" s="27">
        <v>11.2</v>
      </c>
      <c r="G261" s="27">
        <v>86</v>
      </c>
      <c r="H261" s="27">
        <v>0.03</v>
      </c>
      <c r="I261" s="27">
        <v>0.13</v>
      </c>
      <c r="J261" s="27">
        <v>13.29</v>
      </c>
      <c r="K261" s="27">
        <v>0</v>
      </c>
      <c r="L261" s="27">
        <v>0.52</v>
      </c>
      <c r="M261" s="27">
        <v>38.549999999999997</v>
      </c>
      <c r="N261" s="27">
        <v>183.98</v>
      </c>
      <c r="O261" s="27">
        <v>148.32</v>
      </c>
      <c r="P261" s="27">
        <v>30.67</v>
      </c>
      <c r="Q261" s="27">
        <v>106.79</v>
      </c>
      <c r="R261" s="27">
        <v>1.06</v>
      </c>
      <c r="S261" s="27">
        <v>9</v>
      </c>
      <c r="T261" s="27">
        <v>1.76</v>
      </c>
      <c r="U261" s="27">
        <v>20</v>
      </c>
    </row>
    <row r="262" spans="1:21" ht="19.5" customHeight="1">
      <c r="A262" s="3" t="s">
        <v>29</v>
      </c>
      <c r="B262" s="3" t="s">
        <v>30</v>
      </c>
      <c r="C262" s="3">
        <v>20</v>
      </c>
      <c r="D262" s="3">
        <v>1.52</v>
      </c>
      <c r="E262" s="3">
        <v>0.16</v>
      </c>
      <c r="F262" s="3">
        <v>9.84</v>
      </c>
      <c r="G262" s="27">
        <v>46.9</v>
      </c>
      <c r="H262" s="3">
        <v>0.02</v>
      </c>
      <c r="I262" s="3">
        <v>0.01</v>
      </c>
      <c r="J262" s="3">
        <v>0</v>
      </c>
      <c r="K262" s="3">
        <v>0</v>
      </c>
      <c r="L262" s="3">
        <v>0</v>
      </c>
      <c r="M262" s="3">
        <v>100</v>
      </c>
      <c r="N262" s="3">
        <v>19</v>
      </c>
      <c r="O262" s="3">
        <v>4</v>
      </c>
      <c r="P262" s="3">
        <v>3</v>
      </c>
      <c r="Q262" s="3">
        <v>13</v>
      </c>
      <c r="R262" s="3">
        <v>0.2</v>
      </c>
      <c r="S262" s="3">
        <v>0.64</v>
      </c>
      <c r="T262" s="3">
        <v>1.2</v>
      </c>
      <c r="U262" s="3">
        <v>2.9</v>
      </c>
    </row>
    <row r="263" spans="1:21" ht="19.5" customHeight="1">
      <c r="A263" s="27" t="s">
        <v>29</v>
      </c>
      <c r="B263" s="27" t="s">
        <v>31</v>
      </c>
      <c r="C263" s="27">
        <v>20</v>
      </c>
      <c r="D263" s="27">
        <v>1.3</v>
      </c>
      <c r="E263" s="27">
        <v>0.2</v>
      </c>
      <c r="F263" s="27">
        <v>6.7</v>
      </c>
      <c r="G263" s="27">
        <v>34.200000000000003</v>
      </c>
      <c r="H263" s="27">
        <v>0.04</v>
      </c>
      <c r="I263" s="27">
        <v>0.02</v>
      </c>
      <c r="J263" s="27">
        <v>0</v>
      </c>
      <c r="K263" s="27">
        <v>0</v>
      </c>
      <c r="L263" s="27">
        <v>0</v>
      </c>
      <c r="M263" s="27">
        <v>122</v>
      </c>
      <c r="N263" s="27">
        <v>49</v>
      </c>
      <c r="O263" s="27">
        <v>7</v>
      </c>
      <c r="P263" s="27">
        <v>9.4</v>
      </c>
      <c r="Q263" s="27">
        <v>31.6</v>
      </c>
      <c r="R263" s="27">
        <v>0.78</v>
      </c>
      <c r="S263" s="27">
        <v>0</v>
      </c>
      <c r="T263" s="27">
        <v>6.18</v>
      </c>
      <c r="U263" s="27">
        <v>0</v>
      </c>
    </row>
    <row r="264" spans="1:21" ht="19.5" customHeight="1">
      <c r="A264" s="16"/>
      <c r="B264" s="7" t="s">
        <v>89</v>
      </c>
      <c r="C264" s="7">
        <v>755</v>
      </c>
      <c r="D264" s="7">
        <f>D257+D258+D259+D260+D261+D262+D263</f>
        <v>23.53</v>
      </c>
      <c r="E264" s="7">
        <f t="shared" ref="E264:U264" si="44">E257+E258+E259+E260+E261+E262+E263</f>
        <v>22.93</v>
      </c>
      <c r="F264" s="7">
        <f t="shared" si="44"/>
        <v>78.960000000000008</v>
      </c>
      <c r="G264" s="38">
        <f t="shared" si="44"/>
        <v>614.6</v>
      </c>
      <c r="H264" s="7">
        <f t="shared" si="44"/>
        <v>0.26999999999999996</v>
      </c>
      <c r="I264" s="7">
        <f t="shared" si="44"/>
        <v>0.33</v>
      </c>
      <c r="J264" s="7">
        <f t="shared" si="44"/>
        <v>177.65</v>
      </c>
      <c r="K264" s="7">
        <f t="shared" si="44"/>
        <v>0.15000000000000002</v>
      </c>
      <c r="L264" s="7">
        <f t="shared" si="44"/>
        <v>18.479999999999997</v>
      </c>
      <c r="M264" s="7">
        <f t="shared" si="44"/>
        <v>562.11</v>
      </c>
      <c r="N264" s="7">
        <f t="shared" si="44"/>
        <v>1278.2</v>
      </c>
      <c r="O264" s="7">
        <f t="shared" si="44"/>
        <v>277.05</v>
      </c>
      <c r="P264" s="7">
        <f t="shared" si="44"/>
        <v>130.12</v>
      </c>
      <c r="Q264" s="7">
        <f t="shared" si="44"/>
        <v>402.34000000000003</v>
      </c>
      <c r="R264" s="7">
        <f t="shared" si="44"/>
        <v>5.91</v>
      </c>
      <c r="S264" s="7">
        <f t="shared" si="44"/>
        <v>60.370000000000005</v>
      </c>
      <c r="T264" s="7">
        <f t="shared" si="44"/>
        <v>11.21</v>
      </c>
      <c r="U264" s="7">
        <f t="shared" si="44"/>
        <v>98.31</v>
      </c>
    </row>
    <row r="265" spans="1:21" ht="19.5" customHeight="1">
      <c r="A265" s="16"/>
      <c r="B265" s="7" t="s">
        <v>90</v>
      </c>
      <c r="C265" s="16"/>
      <c r="D265" s="16"/>
      <c r="E265" s="16"/>
      <c r="F265" s="16"/>
      <c r="G265" s="32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</row>
    <row r="266" spans="1:21" ht="30" customHeight="1">
      <c r="A266" s="16" t="s">
        <v>29</v>
      </c>
      <c r="B266" s="16" t="s">
        <v>105</v>
      </c>
      <c r="C266" s="16">
        <v>30</v>
      </c>
      <c r="D266" s="16">
        <v>0.84</v>
      </c>
      <c r="E266" s="16">
        <v>0.99</v>
      </c>
      <c r="F266" s="16">
        <v>23.19</v>
      </c>
      <c r="G266" s="32">
        <v>105</v>
      </c>
      <c r="H266" s="16">
        <v>0.01</v>
      </c>
      <c r="I266" s="16">
        <v>0.01</v>
      </c>
      <c r="J266" s="16">
        <v>0.54</v>
      </c>
      <c r="K266" s="16">
        <v>0</v>
      </c>
      <c r="L266" s="16">
        <v>0</v>
      </c>
      <c r="M266" s="16">
        <v>11.17</v>
      </c>
      <c r="N266" s="16">
        <v>34.86</v>
      </c>
      <c r="O266" s="16">
        <v>4.22</v>
      </c>
      <c r="P266" s="16">
        <v>2.61</v>
      </c>
      <c r="Q266" s="16">
        <v>9.4</v>
      </c>
      <c r="R266" s="16">
        <v>0.39</v>
      </c>
      <c r="S266" s="16">
        <v>0</v>
      </c>
      <c r="T266" s="16">
        <v>0</v>
      </c>
      <c r="U266" s="16">
        <v>0</v>
      </c>
    </row>
    <row r="267" spans="1:21" ht="19.5" customHeight="1">
      <c r="A267" s="16" t="s">
        <v>29</v>
      </c>
      <c r="B267" s="16" t="s">
        <v>106</v>
      </c>
      <c r="C267" s="16">
        <v>200</v>
      </c>
      <c r="D267" s="16">
        <v>1</v>
      </c>
      <c r="E267" s="16">
        <v>0.2</v>
      </c>
      <c r="F267" s="16">
        <v>20.2</v>
      </c>
      <c r="G267" s="32">
        <v>86.6</v>
      </c>
      <c r="H267" s="16">
        <v>0.02</v>
      </c>
      <c r="I267" s="16">
        <v>0.02</v>
      </c>
      <c r="J267" s="16">
        <v>0</v>
      </c>
      <c r="K267" s="16">
        <v>0</v>
      </c>
      <c r="L267" s="16">
        <v>4</v>
      </c>
      <c r="M267" s="16">
        <v>12</v>
      </c>
      <c r="N267" s="16">
        <v>240</v>
      </c>
      <c r="O267" s="16">
        <v>14</v>
      </c>
      <c r="P267" s="16">
        <v>8</v>
      </c>
      <c r="Q267" s="16">
        <v>14</v>
      </c>
      <c r="R267" s="16">
        <v>2.8</v>
      </c>
      <c r="S267" s="16">
        <v>0</v>
      </c>
      <c r="T267" s="16">
        <v>0</v>
      </c>
      <c r="U267" s="16">
        <v>0</v>
      </c>
    </row>
    <row r="268" spans="1:21" ht="19.5" customHeight="1">
      <c r="A268" s="16"/>
      <c r="B268" s="7" t="s">
        <v>92</v>
      </c>
      <c r="C268" s="7">
        <f>C266+C267</f>
        <v>230</v>
      </c>
      <c r="D268" s="7">
        <f t="shared" ref="D268:U268" si="45">D266+D267</f>
        <v>1.8399999999999999</v>
      </c>
      <c r="E268" s="7">
        <f t="shared" si="45"/>
        <v>1.19</v>
      </c>
      <c r="F268" s="7">
        <f t="shared" si="45"/>
        <v>43.39</v>
      </c>
      <c r="G268" s="38">
        <f t="shared" si="45"/>
        <v>191.6</v>
      </c>
      <c r="H268" s="7">
        <f t="shared" si="45"/>
        <v>0.03</v>
      </c>
      <c r="I268" s="7">
        <f t="shared" si="45"/>
        <v>0.03</v>
      </c>
      <c r="J268" s="7">
        <f t="shared" si="45"/>
        <v>0.54</v>
      </c>
      <c r="K268" s="7">
        <f t="shared" si="45"/>
        <v>0</v>
      </c>
      <c r="L268" s="7">
        <f t="shared" si="45"/>
        <v>4</v>
      </c>
      <c r="M268" s="7">
        <f t="shared" si="45"/>
        <v>23.17</v>
      </c>
      <c r="N268" s="7">
        <f t="shared" si="45"/>
        <v>274.86</v>
      </c>
      <c r="O268" s="7">
        <f t="shared" si="45"/>
        <v>18.22</v>
      </c>
      <c r="P268" s="7">
        <f t="shared" si="45"/>
        <v>10.61</v>
      </c>
      <c r="Q268" s="7">
        <f t="shared" si="45"/>
        <v>23.4</v>
      </c>
      <c r="R268" s="7">
        <f t="shared" si="45"/>
        <v>3.19</v>
      </c>
      <c r="S268" s="7">
        <f t="shared" si="45"/>
        <v>0</v>
      </c>
      <c r="T268" s="7">
        <f t="shared" si="45"/>
        <v>0</v>
      </c>
      <c r="U268" s="7">
        <f t="shared" si="45"/>
        <v>0</v>
      </c>
    </row>
    <row r="269" spans="1:21" ht="19.5" customHeight="1">
      <c r="A269" s="16"/>
      <c r="B269" s="7" t="s">
        <v>93</v>
      </c>
      <c r="C269" s="16"/>
      <c r="D269" s="16"/>
      <c r="E269" s="16"/>
      <c r="F269" s="16"/>
      <c r="G269" s="32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</row>
    <row r="270" spans="1:21" ht="31.5" customHeight="1">
      <c r="A270" s="6" t="s">
        <v>160</v>
      </c>
      <c r="B270" s="6" t="s">
        <v>159</v>
      </c>
      <c r="C270" s="16">
        <v>200</v>
      </c>
      <c r="D270" s="16">
        <v>10.34</v>
      </c>
      <c r="E270" s="16">
        <v>12.175000000000001</v>
      </c>
      <c r="F270" s="16">
        <v>20.34</v>
      </c>
      <c r="G270" s="32">
        <v>237</v>
      </c>
      <c r="H270" s="16">
        <v>0.159</v>
      </c>
      <c r="I270" s="16">
        <v>0</v>
      </c>
      <c r="J270" s="16">
        <v>0.18</v>
      </c>
      <c r="K270" s="16">
        <v>0</v>
      </c>
      <c r="L270" s="16">
        <v>0.49099999999999999</v>
      </c>
      <c r="M270" s="16">
        <v>0</v>
      </c>
      <c r="N270" s="16">
        <v>0</v>
      </c>
      <c r="O270" s="16">
        <v>79.453000000000003</v>
      </c>
      <c r="P270" s="16">
        <v>10.579000000000001</v>
      </c>
      <c r="Q270" s="16">
        <v>239.018</v>
      </c>
      <c r="R270" s="16">
        <v>0.01</v>
      </c>
      <c r="S270" s="16">
        <v>0</v>
      </c>
      <c r="T270" s="16">
        <v>0</v>
      </c>
      <c r="U270" s="16">
        <v>0</v>
      </c>
    </row>
    <row r="271" spans="1:21" ht="20.25" customHeight="1">
      <c r="A271" s="16" t="s">
        <v>67</v>
      </c>
      <c r="B271" s="16" t="s">
        <v>68</v>
      </c>
      <c r="C271" s="16">
        <v>200</v>
      </c>
      <c r="D271" s="16">
        <v>0.2</v>
      </c>
      <c r="E271" s="16">
        <v>0</v>
      </c>
      <c r="F271" s="16">
        <v>0.1</v>
      </c>
      <c r="G271" s="32">
        <v>1.4</v>
      </c>
      <c r="H271" s="16">
        <v>0</v>
      </c>
      <c r="I271" s="16">
        <v>0.01</v>
      </c>
      <c r="J271" s="16">
        <v>0.3</v>
      </c>
      <c r="K271" s="16">
        <v>0</v>
      </c>
      <c r="L271" s="16">
        <v>0.04</v>
      </c>
      <c r="M271" s="16">
        <v>0.62</v>
      </c>
      <c r="N271" s="16">
        <v>20.58</v>
      </c>
      <c r="O271" s="16">
        <v>65.959999999999994</v>
      </c>
      <c r="P271" s="16">
        <v>3.83</v>
      </c>
      <c r="Q271" s="16">
        <v>7.18</v>
      </c>
      <c r="R271" s="16">
        <v>0.71</v>
      </c>
      <c r="S271" s="16">
        <v>0</v>
      </c>
      <c r="T271" s="16">
        <v>0</v>
      </c>
      <c r="U271" s="16">
        <v>0</v>
      </c>
    </row>
    <row r="272" spans="1:21" ht="19.5" customHeight="1">
      <c r="A272" s="16" t="s">
        <v>29</v>
      </c>
      <c r="B272" s="16" t="s">
        <v>30</v>
      </c>
      <c r="C272" s="16">
        <v>30</v>
      </c>
      <c r="D272" s="16">
        <v>2.2999999999999998</v>
      </c>
      <c r="E272" s="16">
        <v>0.2</v>
      </c>
      <c r="F272" s="16">
        <v>14.8</v>
      </c>
      <c r="G272" s="32">
        <v>70.3</v>
      </c>
      <c r="H272" s="16">
        <v>0.03</v>
      </c>
      <c r="I272" s="16">
        <v>0.01</v>
      </c>
      <c r="J272" s="16">
        <v>0</v>
      </c>
      <c r="K272" s="16">
        <v>0</v>
      </c>
      <c r="L272" s="16">
        <v>0</v>
      </c>
      <c r="M272" s="16">
        <v>149.69999999999999</v>
      </c>
      <c r="N272" s="16">
        <v>27.9</v>
      </c>
      <c r="O272" s="16">
        <v>6</v>
      </c>
      <c r="P272" s="16">
        <v>4.2</v>
      </c>
      <c r="Q272" s="16">
        <v>19.5</v>
      </c>
      <c r="R272" s="16">
        <v>0.33</v>
      </c>
      <c r="S272" s="16">
        <v>0.96</v>
      </c>
      <c r="T272" s="16">
        <v>1.8</v>
      </c>
      <c r="U272" s="16">
        <v>4.3499999999999996</v>
      </c>
    </row>
    <row r="273" spans="1:21" ht="19.5" customHeight="1">
      <c r="A273" s="16" t="s">
        <v>29</v>
      </c>
      <c r="B273" s="16" t="s">
        <v>31</v>
      </c>
      <c r="C273" s="16">
        <v>20</v>
      </c>
      <c r="D273" s="16">
        <v>1.3</v>
      </c>
      <c r="E273" s="16">
        <v>0.2</v>
      </c>
      <c r="F273" s="16">
        <v>6.7</v>
      </c>
      <c r="G273" s="32">
        <v>34.200000000000003</v>
      </c>
      <c r="H273" s="16">
        <v>0.04</v>
      </c>
      <c r="I273" s="16">
        <v>0.02</v>
      </c>
      <c r="J273" s="16">
        <v>0</v>
      </c>
      <c r="K273" s="16">
        <v>0</v>
      </c>
      <c r="L273" s="16">
        <v>0</v>
      </c>
      <c r="M273" s="16">
        <v>122</v>
      </c>
      <c r="N273" s="16">
        <v>49</v>
      </c>
      <c r="O273" s="16">
        <v>7</v>
      </c>
      <c r="P273" s="16">
        <v>9.4</v>
      </c>
      <c r="Q273" s="16">
        <v>31.6</v>
      </c>
      <c r="R273" s="16">
        <v>0.78</v>
      </c>
      <c r="S273" s="16">
        <v>0</v>
      </c>
      <c r="T273" s="16">
        <v>6.18</v>
      </c>
      <c r="U273" s="16">
        <v>0</v>
      </c>
    </row>
    <row r="274" spans="1:21" ht="19.5" customHeight="1">
      <c r="A274" s="16"/>
      <c r="B274" s="7" t="s">
        <v>97</v>
      </c>
      <c r="C274" s="7">
        <f>SUM(C270:C273)</f>
        <v>450</v>
      </c>
      <c r="D274" s="7">
        <f t="shared" ref="D274:U274" si="46">SUM(D270:D273)</f>
        <v>14.14</v>
      </c>
      <c r="E274" s="7">
        <f t="shared" si="46"/>
        <v>12.574999999999999</v>
      </c>
      <c r="F274" s="7">
        <f t="shared" si="46"/>
        <v>41.940000000000005</v>
      </c>
      <c r="G274" s="38">
        <f t="shared" si="46"/>
        <v>342.9</v>
      </c>
      <c r="H274" s="7">
        <f t="shared" si="46"/>
        <v>0.22900000000000001</v>
      </c>
      <c r="I274" s="7">
        <f t="shared" si="46"/>
        <v>0.04</v>
      </c>
      <c r="J274" s="7">
        <f t="shared" si="46"/>
        <v>0.48</v>
      </c>
      <c r="K274" s="7">
        <f t="shared" si="46"/>
        <v>0</v>
      </c>
      <c r="L274" s="7">
        <f t="shared" si="46"/>
        <v>0.53100000000000003</v>
      </c>
      <c r="M274" s="7">
        <f t="shared" si="46"/>
        <v>272.32</v>
      </c>
      <c r="N274" s="7">
        <f t="shared" si="46"/>
        <v>97.47999999999999</v>
      </c>
      <c r="O274" s="7">
        <f t="shared" si="46"/>
        <v>158.41300000000001</v>
      </c>
      <c r="P274" s="7">
        <f t="shared" si="46"/>
        <v>28.009</v>
      </c>
      <c r="Q274" s="7">
        <f t="shared" si="46"/>
        <v>297.298</v>
      </c>
      <c r="R274" s="7">
        <f t="shared" si="46"/>
        <v>1.83</v>
      </c>
      <c r="S274" s="7">
        <f t="shared" si="46"/>
        <v>0.96</v>
      </c>
      <c r="T274" s="7">
        <f t="shared" si="46"/>
        <v>7.9799999999999995</v>
      </c>
      <c r="U274" s="7">
        <f t="shared" si="46"/>
        <v>4.3499999999999996</v>
      </c>
    </row>
    <row r="275" spans="1:21" ht="19.5" customHeight="1">
      <c r="A275" s="16"/>
      <c r="B275" s="7" t="s">
        <v>136</v>
      </c>
      <c r="C275" s="7"/>
      <c r="D275" s="7"/>
      <c r="E275" s="7"/>
      <c r="F275" s="7"/>
      <c r="G275" s="38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</row>
    <row r="276" spans="1:21" ht="19.5" customHeight="1">
      <c r="A276" s="16" t="s">
        <v>29</v>
      </c>
      <c r="B276" s="16" t="s">
        <v>96</v>
      </c>
      <c r="C276" s="16">
        <v>200</v>
      </c>
      <c r="D276" s="16">
        <v>5.8</v>
      </c>
      <c r="E276" s="16">
        <v>5</v>
      </c>
      <c r="F276" s="16">
        <v>8.4</v>
      </c>
      <c r="G276" s="32">
        <v>101.8</v>
      </c>
      <c r="H276" s="16">
        <v>0.03</v>
      </c>
      <c r="I276" s="16">
        <v>0.21</v>
      </c>
      <c r="J276" s="16">
        <v>26.4</v>
      </c>
      <c r="K276" s="16">
        <v>0</v>
      </c>
      <c r="L276" s="16">
        <v>0</v>
      </c>
      <c r="M276" s="16">
        <v>76</v>
      </c>
      <c r="N276" s="16">
        <v>242</v>
      </c>
      <c r="O276" s="16">
        <v>218</v>
      </c>
      <c r="P276" s="16">
        <v>24</v>
      </c>
      <c r="Q276" s="16">
        <v>160</v>
      </c>
      <c r="R276" s="16">
        <v>0.2</v>
      </c>
      <c r="S276" s="16">
        <v>18</v>
      </c>
      <c r="T276" s="16">
        <v>1.8</v>
      </c>
      <c r="U276" s="16">
        <v>40</v>
      </c>
    </row>
    <row r="277" spans="1:21" ht="19.5" customHeight="1">
      <c r="A277" s="16"/>
      <c r="B277" s="7" t="s">
        <v>146</v>
      </c>
      <c r="C277" s="7">
        <f>C276</f>
        <v>200</v>
      </c>
      <c r="D277" s="7">
        <f t="shared" ref="D277:U277" si="47">D276</f>
        <v>5.8</v>
      </c>
      <c r="E277" s="7">
        <f t="shared" si="47"/>
        <v>5</v>
      </c>
      <c r="F277" s="7">
        <f t="shared" si="47"/>
        <v>8.4</v>
      </c>
      <c r="G277" s="38">
        <f t="shared" si="47"/>
        <v>101.8</v>
      </c>
      <c r="H277" s="7">
        <f t="shared" si="47"/>
        <v>0.03</v>
      </c>
      <c r="I277" s="7">
        <f t="shared" si="47"/>
        <v>0.21</v>
      </c>
      <c r="J277" s="7">
        <f t="shared" si="47"/>
        <v>26.4</v>
      </c>
      <c r="K277" s="7">
        <f t="shared" si="47"/>
        <v>0</v>
      </c>
      <c r="L277" s="7">
        <f t="shared" si="47"/>
        <v>0</v>
      </c>
      <c r="M277" s="7">
        <f t="shared" si="47"/>
        <v>76</v>
      </c>
      <c r="N277" s="7">
        <f t="shared" si="47"/>
        <v>242</v>
      </c>
      <c r="O277" s="7">
        <f t="shared" si="47"/>
        <v>218</v>
      </c>
      <c r="P277" s="7">
        <f t="shared" si="47"/>
        <v>24</v>
      </c>
      <c r="Q277" s="7">
        <f t="shared" si="47"/>
        <v>160</v>
      </c>
      <c r="R277" s="7">
        <f t="shared" si="47"/>
        <v>0.2</v>
      </c>
      <c r="S277" s="7">
        <f t="shared" si="47"/>
        <v>18</v>
      </c>
      <c r="T277" s="7">
        <f t="shared" si="47"/>
        <v>1.8</v>
      </c>
      <c r="U277" s="7">
        <f t="shared" si="47"/>
        <v>40</v>
      </c>
    </row>
    <row r="278" spans="1:21" ht="19.5" customHeight="1">
      <c r="A278" s="16"/>
      <c r="B278" s="20" t="s">
        <v>33</v>
      </c>
      <c r="C278" s="20">
        <f t="shared" ref="C278:U278" si="48">C255+C264+C268+C274+C277</f>
        <v>2125</v>
      </c>
      <c r="D278" s="20">
        <f t="shared" si="48"/>
        <v>55.91</v>
      </c>
      <c r="E278" s="20">
        <f t="shared" si="48"/>
        <v>50.49499999999999</v>
      </c>
      <c r="F278" s="20">
        <f t="shared" si="48"/>
        <v>239.79</v>
      </c>
      <c r="G278" s="39">
        <f t="shared" si="48"/>
        <v>1641.3999999999999</v>
      </c>
      <c r="H278" s="20">
        <f t="shared" si="48"/>
        <v>0.73899999999999999</v>
      </c>
      <c r="I278" s="20">
        <f t="shared" si="48"/>
        <v>0.85000000000000009</v>
      </c>
      <c r="J278" s="20">
        <f t="shared" si="48"/>
        <v>250.21</v>
      </c>
      <c r="K278" s="20">
        <f t="shared" si="48"/>
        <v>0.25</v>
      </c>
      <c r="L278" s="20">
        <f t="shared" si="48"/>
        <v>38.720999999999997</v>
      </c>
      <c r="M278" s="20">
        <f t="shared" si="48"/>
        <v>1398.55</v>
      </c>
      <c r="N278" s="20">
        <f t="shared" si="48"/>
        <v>2588.7000000000003</v>
      </c>
      <c r="O278" s="20">
        <f t="shared" si="48"/>
        <v>918.84300000000007</v>
      </c>
      <c r="P278" s="20">
        <f t="shared" si="48"/>
        <v>250.25900000000001</v>
      </c>
      <c r="Q278" s="20">
        <f t="shared" si="48"/>
        <v>1120.6080000000002</v>
      </c>
      <c r="R278" s="20">
        <f t="shared" si="48"/>
        <v>17.18</v>
      </c>
      <c r="S278" s="20">
        <f t="shared" si="48"/>
        <v>124.95</v>
      </c>
      <c r="T278" s="20">
        <f t="shared" si="48"/>
        <v>48.87</v>
      </c>
      <c r="U278" s="20">
        <f t="shared" si="48"/>
        <v>185.12</v>
      </c>
    </row>
    <row r="279" spans="1:21" ht="19.5" customHeight="1">
      <c r="A279" s="21"/>
      <c r="B279" s="22"/>
      <c r="C279" s="22"/>
      <c r="D279" s="22"/>
      <c r="E279" s="22"/>
      <c r="F279" s="22"/>
      <c r="G279" s="40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:21" ht="19.5" customHeight="1">
      <c r="A280" s="60" t="s">
        <v>155</v>
      </c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</row>
    <row r="281" spans="1:21" ht="19.5" customHeight="1">
      <c r="A281" s="52" t="s">
        <v>0</v>
      </c>
      <c r="B281" s="52" t="s">
        <v>72</v>
      </c>
      <c r="C281" s="61" t="s">
        <v>1</v>
      </c>
      <c r="D281" s="63" t="s">
        <v>73</v>
      </c>
      <c r="E281" s="64"/>
      <c r="F281" s="65"/>
      <c r="G281" s="66" t="s">
        <v>5</v>
      </c>
      <c r="H281" s="68" t="s">
        <v>70</v>
      </c>
      <c r="I281" s="68"/>
      <c r="J281" s="68"/>
      <c r="K281" s="68"/>
      <c r="L281" s="68"/>
      <c r="M281" s="68" t="s">
        <v>71</v>
      </c>
      <c r="N281" s="68"/>
      <c r="O281" s="68"/>
      <c r="P281" s="68"/>
      <c r="Q281" s="68"/>
      <c r="R281" s="68"/>
      <c r="S281" s="68"/>
      <c r="T281" s="68"/>
      <c r="U281" s="68"/>
    </row>
    <row r="282" spans="1:21" ht="19.5" customHeight="1">
      <c r="A282" s="52"/>
      <c r="B282" s="52"/>
      <c r="C282" s="62"/>
      <c r="D282" s="10" t="s">
        <v>2</v>
      </c>
      <c r="E282" s="10" t="s">
        <v>3</v>
      </c>
      <c r="F282" s="10" t="s">
        <v>4</v>
      </c>
      <c r="G282" s="67"/>
      <c r="H282" s="23" t="s">
        <v>6</v>
      </c>
      <c r="I282" s="23" t="s">
        <v>7</v>
      </c>
      <c r="J282" s="23" t="s">
        <v>8</v>
      </c>
      <c r="K282" s="23" t="s">
        <v>9</v>
      </c>
      <c r="L282" s="23" t="s">
        <v>10</v>
      </c>
      <c r="M282" s="23" t="s">
        <v>11</v>
      </c>
      <c r="N282" s="23" t="s">
        <v>12</v>
      </c>
      <c r="O282" s="23" t="s">
        <v>13</v>
      </c>
      <c r="P282" s="23" t="s">
        <v>14</v>
      </c>
      <c r="Q282" s="23" t="s">
        <v>15</v>
      </c>
      <c r="R282" s="23" t="s">
        <v>16</v>
      </c>
      <c r="S282" s="23" t="s">
        <v>17</v>
      </c>
      <c r="T282" s="23" t="s">
        <v>18</v>
      </c>
      <c r="U282" s="23" t="s">
        <v>19</v>
      </c>
    </row>
    <row r="283" spans="1:21" ht="19.5" customHeight="1">
      <c r="A283" s="7"/>
      <c r="B283" s="7"/>
      <c r="C283" s="23" t="s">
        <v>20</v>
      </c>
      <c r="D283" s="23" t="s">
        <v>20</v>
      </c>
      <c r="E283" s="23" t="s">
        <v>20</v>
      </c>
      <c r="F283" s="23" t="s">
        <v>20</v>
      </c>
      <c r="G283" s="41" t="s">
        <v>21</v>
      </c>
      <c r="H283" s="23" t="s">
        <v>22</v>
      </c>
      <c r="I283" s="23" t="s">
        <v>22</v>
      </c>
      <c r="J283" s="23" t="s">
        <v>23</v>
      </c>
      <c r="K283" s="23" t="s">
        <v>24</v>
      </c>
      <c r="L283" s="23" t="s">
        <v>22</v>
      </c>
      <c r="M283" s="23" t="s">
        <v>22</v>
      </c>
      <c r="N283" s="23" t="s">
        <v>22</v>
      </c>
      <c r="O283" s="23" t="s">
        <v>22</v>
      </c>
      <c r="P283" s="23" t="s">
        <v>22</v>
      </c>
      <c r="Q283" s="23" t="s">
        <v>22</v>
      </c>
      <c r="R283" s="23" t="s">
        <v>22</v>
      </c>
      <c r="S283" s="23" t="s">
        <v>24</v>
      </c>
      <c r="T283" s="23" t="s">
        <v>24</v>
      </c>
      <c r="U283" s="23" t="s">
        <v>24</v>
      </c>
    </row>
    <row r="284" spans="1:21" ht="19.5" customHeight="1">
      <c r="A284" s="16"/>
      <c r="B284" s="7" t="s">
        <v>87</v>
      </c>
      <c r="C284" s="7"/>
      <c r="D284" s="7"/>
      <c r="E284" s="7"/>
      <c r="F284" s="7"/>
      <c r="G284" s="38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</row>
    <row r="285" spans="1:21" ht="19.5" customHeight="1">
      <c r="A285" s="6" t="s">
        <v>182</v>
      </c>
      <c r="B285" s="6" t="s">
        <v>183</v>
      </c>
      <c r="C285" s="16">
        <v>200</v>
      </c>
      <c r="D285" s="16">
        <v>4.8899999999999997</v>
      </c>
      <c r="E285" s="16">
        <v>4.5</v>
      </c>
      <c r="F285" s="16">
        <v>18.36</v>
      </c>
      <c r="G285" s="32">
        <v>133.4</v>
      </c>
      <c r="H285" s="16">
        <v>0.05</v>
      </c>
      <c r="I285" s="16">
        <v>0.18</v>
      </c>
      <c r="J285" s="16">
        <v>23.88</v>
      </c>
      <c r="K285" s="16">
        <v>0.03</v>
      </c>
      <c r="L285" s="16">
        <v>1</v>
      </c>
      <c r="M285" s="16">
        <v>113</v>
      </c>
      <c r="N285" s="16">
        <v>183</v>
      </c>
      <c r="O285" s="16">
        <v>168</v>
      </c>
      <c r="P285" s="16">
        <v>24</v>
      </c>
      <c r="Q285" s="16">
        <v>132</v>
      </c>
      <c r="R285" s="16">
        <v>0.2</v>
      </c>
      <c r="S285" s="16">
        <v>20.82</v>
      </c>
      <c r="T285" s="16">
        <v>4.5999999999999996</v>
      </c>
      <c r="U285" s="16">
        <v>36.06</v>
      </c>
    </row>
    <row r="286" spans="1:21" ht="19.5" customHeight="1">
      <c r="A286" s="16" t="s">
        <v>108</v>
      </c>
      <c r="B286" s="16" t="s">
        <v>109</v>
      </c>
      <c r="C286" s="16">
        <v>200</v>
      </c>
      <c r="D286" s="16">
        <v>0.2</v>
      </c>
      <c r="E286" s="16">
        <v>0</v>
      </c>
      <c r="F286" s="16">
        <v>8</v>
      </c>
      <c r="G286" s="32">
        <v>33</v>
      </c>
      <c r="H286" s="16">
        <v>0.01</v>
      </c>
      <c r="I286" s="16">
        <v>0.01</v>
      </c>
      <c r="J286" s="16">
        <v>1.06</v>
      </c>
      <c r="K286" s="16">
        <v>0</v>
      </c>
      <c r="L286" s="16">
        <v>5.28</v>
      </c>
      <c r="M286" s="16">
        <v>2.23</v>
      </c>
      <c r="N286" s="16">
        <v>36.15</v>
      </c>
      <c r="O286" s="16">
        <v>74.47</v>
      </c>
      <c r="P286" s="16">
        <v>2.4900000000000002</v>
      </c>
      <c r="Q286" s="16">
        <v>4.4000000000000004</v>
      </c>
      <c r="R286" s="16">
        <v>0.08</v>
      </c>
      <c r="S286" s="16">
        <v>0.44</v>
      </c>
      <c r="T286" s="16">
        <v>0.1</v>
      </c>
      <c r="U286" s="16">
        <v>3.74</v>
      </c>
    </row>
    <row r="287" spans="1:21" ht="19.5" customHeight="1">
      <c r="A287" s="16" t="s">
        <v>29</v>
      </c>
      <c r="B287" s="16" t="s">
        <v>30</v>
      </c>
      <c r="C287" s="16">
        <v>30</v>
      </c>
      <c r="D287" s="16">
        <v>2.2999999999999998</v>
      </c>
      <c r="E287" s="16">
        <v>0.2</v>
      </c>
      <c r="F287" s="16">
        <v>14.8</v>
      </c>
      <c r="G287" s="32">
        <v>70.3</v>
      </c>
      <c r="H287" s="16">
        <v>0.03</v>
      </c>
      <c r="I287" s="16">
        <v>0.01</v>
      </c>
      <c r="J287" s="16">
        <v>0</v>
      </c>
      <c r="K287" s="16">
        <v>0</v>
      </c>
      <c r="L287" s="16">
        <v>0</v>
      </c>
      <c r="M287" s="16">
        <v>149.69999999999999</v>
      </c>
      <c r="N287" s="16">
        <v>27.9</v>
      </c>
      <c r="O287" s="16">
        <v>6</v>
      </c>
      <c r="P287" s="16">
        <v>4.2</v>
      </c>
      <c r="Q287" s="16">
        <v>19.5</v>
      </c>
      <c r="R287" s="16">
        <v>0.33</v>
      </c>
      <c r="S287" s="16">
        <v>0.96</v>
      </c>
      <c r="T287" s="16">
        <v>1.8</v>
      </c>
      <c r="U287" s="16">
        <v>4.3499999999999996</v>
      </c>
    </row>
    <row r="288" spans="1:21" ht="19.5" customHeight="1">
      <c r="A288" s="29" t="s">
        <v>29</v>
      </c>
      <c r="B288" s="29" t="s">
        <v>162</v>
      </c>
      <c r="C288" s="27">
        <v>100</v>
      </c>
      <c r="D288" s="27">
        <v>0.6</v>
      </c>
      <c r="E288" s="27">
        <v>0.6</v>
      </c>
      <c r="F288" s="27">
        <v>14.7</v>
      </c>
      <c r="G288" s="27">
        <v>66.599999999999994</v>
      </c>
      <c r="H288" s="27">
        <v>0.04</v>
      </c>
      <c r="I288" s="27">
        <v>0.03</v>
      </c>
      <c r="J288" s="27">
        <v>7.5</v>
      </c>
      <c r="K288" s="27">
        <v>0</v>
      </c>
      <c r="L288" s="27">
        <v>15</v>
      </c>
      <c r="M288" s="27">
        <v>39</v>
      </c>
      <c r="N288" s="27">
        <v>417</v>
      </c>
      <c r="O288" s="27">
        <v>24</v>
      </c>
      <c r="P288" s="27">
        <v>14</v>
      </c>
      <c r="Q288" s="27">
        <v>17</v>
      </c>
      <c r="R288" s="27">
        <v>3.3</v>
      </c>
      <c r="S288" s="27">
        <v>3</v>
      </c>
      <c r="T288" s="27">
        <v>0.4</v>
      </c>
      <c r="U288" s="27">
        <v>12</v>
      </c>
    </row>
    <row r="289" spans="1:21" ht="19.5" customHeight="1">
      <c r="A289" s="16"/>
      <c r="B289" s="7" t="s">
        <v>32</v>
      </c>
      <c r="C289" s="7">
        <f>C285+C286+C287+C288</f>
        <v>530</v>
      </c>
      <c r="D289" s="7">
        <f t="shared" ref="D289:U289" si="49">D285+D286+D287+D288</f>
        <v>7.9899999999999993</v>
      </c>
      <c r="E289" s="7">
        <f t="shared" si="49"/>
        <v>5.3</v>
      </c>
      <c r="F289" s="7">
        <f t="shared" si="49"/>
        <v>55.86</v>
      </c>
      <c r="G289" s="7">
        <f t="shared" si="49"/>
        <v>303.29999999999995</v>
      </c>
      <c r="H289" s="7">
        <f t="shared" si="49"/>
        <v>0.13</v>
      </c>
      <c r="I289" s="7">
        <f t="shared" si="49"/>
        <v>0.23</v>
      </c>
      <c r="J289" s="7">
        <f t="shared" si="49"/>
        <v>32.44</v>
      </c>
      <c r="K289" s="7">
        <f t="shared" si="49"/>
        <v>0.03</v>
      </c>
      <c r="L289" s="7">
        <f t="shared" si="49"/>
        <v>21.28</v>
      </c>
      <c r="M289" s="7">
        <f t="shared" si="49"/>
        <v>303.93</v>
      </c>
      <c r="N289" s="7">
        <f t="shared" si="49"/>
        <v>664.05</v>
      </c>
      <c r="O289" s="7">
        <f t="shared" si="49"/>
        <v>272.47000000000003</v>
      </c>
      <c r="P289" s="7">
        <f t="shared" si="49"/>
        <v>44.69</v>
      </c>
      <c r="Q289" s="7">
        <f t="shared" si="49"/>
        <v>172.9</v>
      </c>
      <c r="R289" s="7">
        <f t="shared" si="49"/>
        <v>3.91</v>
      </c>
      <c r="S289" s="7">
        <f t="shared" si="49"/>
        <v>25.220000000000002</v>
      </c>
      <c r="T289" s="7">
        <f t="shared" si="49"/>
        <v>6.8999999999999995</v>
      </c>
      <c r="U289" s="7">
        <f t="shared" si="49"/>
        <v>56.150000000000006</v>
      </c>
    </row>
    <row r="290" spans="1:21" ht="17.25" customHeight="1">
      <c r="A290" s="16"/>
      <c r="B290" s="7" t="s">
        <v>88</v>
      </c>
      <c r="C290" s="16"/>
      <c r="D290" s="16"/>
      <c r="E290" s="16"/>
      <c r="F290" s="16"/>
      <c r="G290" s="32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</row>
    <row r="291" spans="1:21" ht="41.25" customHeight="1">
      <c r="A291" s="29" t="s">
        <v>196</v>
      </c>
      <c r="B291" s="30" t="s">
        <v>197</v>
      </c>
      <c r="C291" s="27">
        <v>60</v>
      </c>
      <c r="D291" s="27">
        <v>0.5</v>
      </c>
      <c r="E291" s="27">
        <v>5.7</v>
      </c>
      <c r="F291" s="29">
        <v>4.5</v>
      </c>
      <c r="G291" s="27">
        <v>66.900000000000006</v>
      </c>
      <c r="H291" s="27">
        <v>0</v>
      </c>
      <c r="I291" s="27">
        <v>0</v>
      </c>
      <c r="J291" s="27">
        <v>0.4</v>
      </c>
      <c r="K291" s="27">
        <v>0</v>
      </c>
      <c r="L291" s="27">
        <v>4.5</v>
      </c>
      <c r="M291" s="27">
        <v>0</v>
      </c>
      <c r="N291" s="27">
        <v>0</v>
      </c>
      <c r="O291" s="27">
        <v>13.1</v>
      </c>
      <c r="P291" s="27">
        <v>15</v>
      </c>
      <c r="Q291" s="27">
        <v>32.5</v>
      </c>
      <c r="R291" s="27">
        <v>0.6</v>
      </c>
      <c r="S291" s="27">
        <v>0</v>
      </c>
      <c r="T291" s="27">
        <v>0</v>
      </c>
      <c r="U291" s="27">
        <v>0</v>
      </c>
    </row>
    <row r="292" spans="1:21" ht="30" customHeight="1">
      <c r="A292" s="26">
        <v>100</v>
      </c>
      <c r="B292" s="6" t="s">
        <v>148</v>
      </c>
      <c r="C292" s="13">
        <v>200</v>
      </c>
      <c r="D292" s="3">
        <v>2.2999999999999998</v>
      </c>
      <c r="E292" s="3">
        <v>2.2000000000000002</v>
      </c>
      <c r="F292" s="3">
        <v>16.2</v>
      </c>
      <c r="G292" s="27">
        <v>94.4</v>
      </c>
      <c r="H292" s="3">
        <v>0.1</v>
      </c>
      <c r="I292" s="3">
        <v>0</v>
      </c>
      <c r="J292" s="3">
        <v>0.2</v>
      </c>
      <c r="K292" s="3">
        <v>0</v>
      </c>
      <c r="L292" s="3">
        <v>5.3</v>
      </c>
      <c r="M292" s="3">
        <v>0</v>
      </c>
      <c r="N292" s="3">
        <v>0</v>
      </c>
      <c r="O292" s="3">
        <v>19.2</v>
      </c>
      <c r="P292" s="3">
        <v>18.7</v>
      </c>
      <c r="Q292" s="3">
        <v>46.1</v>
      </c>
      <c r="R292" s="3">
        <v>0.9</v>
      </c>
      <c r="S292" s="3">
        <v>0</v>
      </c>
      <c r="T292" s="3">
        <v>0</v>
      </c>
      <c r="U292" s="3">
        <v>0</v>
      </c>
    </row>
    <row r="293" spans="1:21" ht="19.5" customHeight="1">
      <c r="A293" s="27" t="s">
        <v>25</v>
      </c>
      <c r="B293" s="27" t="s">
        <v>26</v>
      </c>
      <c r="C293" s="27">
        <v>150</v>
      </c>
      <c r="D293" s="27">
        <v>3.2</v>
      </c>
      <c r="E293" s="27">
        <v>4.8</v>
      </c>
      <c r="F293" s="27">
        <v>25.9</v>
      </c>
      <c r="G293" s="27">
        <v>107.1</v>
      </c>
      <c r="H293" s="27">
        <v>0.21</v>
      </c>
      <c r="I293" s="27">
        <v>0.12</v>
      </c>
      <c r="J293" s="27">
        <v>19.190000000000001</v>
      </c>
      <c r="K293" s="27">
        <v>0.09</v>
      </c>
      <c r="L293" s="27">
        <v>0</v>
      </c>
      <c r="M293" s="27">
        <v>149.44999999999999</v>
      </c>
      <c r="N293" s="27">
        <v>219.36</v>
      </c>
      <c r="O293" s="27">
        <v>46.62</v>
      </c>
      <c r="P293" s="27">
        <v>120.16</v>
      </c>
      <c r="Q293" s="27">
        <v>180.99</v>
      </c>
      <c r="R293" s="27">
        <v>4.05</v>
      </c>
      <c r="S293" s="27">
        <v>22.28</v>
      </c>
      <c r="T293" s="27">
        <v>3.52</v>
      </c>
      <c r="U293" s="27">
        <v>16.059999999999999</v>
      </c>
    </row>
    <row r="294" spans="1:21" ht="24" customHeight="1">
      <c r="A294" s="27" t="s">
        <v>58</v>
      </c>
      <c r="B294" s="29" t="s">
        <v>59</v>
      </c>
      <c r="C294" s="31" t="s">
        <v>86</v>
      </c>
      <c r="D294" s="27">
        <v>8.06</v>
      </c>
      <c r="E294" s="27">
        <v>4.42</v>
      </c>
      <c r="F294" s="27">
        <v>2.89</v>
      </c>
      <c r="G294" s="27">
        <v>131.6</v>
      </c>
      <c r="H294" s="27">
        <v>0.08</v>
      </c>
      <c r="I294" s="27">
        <v>0.11</v>
      </c>
      <c r="J294" s="27">
        <v>9.02</v>
      </c>
      <c r="K294" s="27">
        <v>0.16</v>
      </c>
      <c r="L294" s="27">
        <v>1</v>
      </c>
      <c r="M294" s="27">
        <v>111</v>
      </c>
      <c r="N294" s="27">
        <v>347</v>
      </c>
      <c r="O294" s="27">
        <v>68</v>
      </c>
      <c r="P294" s="27">
        <v>44</v>
      </c>
      <c r="Q294" s="27">
        <v>202</v>
      </c>
      <c r="R294" s="27">
        <v>0.7</v>
      </c>
      <c r="S294" s="27">
        <v>133.47999999999999</v>
      </c>
      <c r="T294" s="27">
        <v>11.9</v>
      </c>
      <c r="U294" s="27">
        <v>572.6</v>
      </c>
    </row>
    <row r="295" spans="1:21" ht="31.5" customHeight="1">
      <c r="A295" s="29" t="s">
        <v>94</v>
      </c>
      <c r="B295" s="30" t="s">
        <v>95</v>
      </c>
      <c r="C295" s="27">
        <v>200</v>
      </c>
      <c r="D295" s="27">
        <v>0.47</v>
      </c>
      <c r="E295" s="27">
        <v>0</v>
      </c>
      <c r="F295" s="27">
        <v>14.78</v>
      </c>
      <c r="G295" s="27">
        <v>65</v>
      </c>
      <c r="H295" s="27">
        <v>0</v>
      </c>
      <c r="I295" s="27">
        <v>0</v>
      </c>
      <c r="J295" s="27">
        <v>15</v>
      </c>
      <c r="K295" s="27">
        <v>0</v>
      </c>
      <c r="L295" s="27">
        <v>0</v>
      </c>
      <c r="M295" s="27">
        <v>0</v>
      </c>
      <c r="N295" s="27">
        <v>0</v>
      </c>
      <c r="O295" s="27">
        <v>108</v>
      </c>
      <c r="P295" s="27">
        <v>2</v>
      </c>
      <c r="Q295" s="27">
        <v>4</v>
      </c>
      <c r="R295" s="27">
        <v>0.1</v>
      </c>
      <c r="S295" s="27">
        <v>0</v>
      </c>
      <c r="T295" s="27">
        <v>0</v>
      </c>
      <c r="U295" s="27">
        <v>0</v>
      </c>
    </row>
    <row r="296" spans="1:21" ht="19.5" customHeight="1">
      <c r="A296" s="29" t="s">
        <v>198</v>
      </c>
      <c r="B296" s="29" t="s">
        <v>56</v>
      </c>
      <c r="C296" s="27">
        <v>60</v>
      </c>
      <c r="D296" s="27">
        <v>4.68</v>
      </c>
      <c r="E296" s="27">
        <v>4.03</v>
      </c>
      <c r="F296" s="27">
        <v>27.46</v>
      </c>
      <c r="G296" s="27">
        <v>177</v>
      </c>
      <c r="H296" s="27">
        <v>0.05</v>
      </c>
      <c r="I296" s="27">
        <v>0.02</v>
      </c>
      <c r="J296" s="27">
        <v>19.12</v>
      </c>
      <c r="K296" s="27">
        <v>0.15</v>
      </c>
      <c r="L296" s="27">
        <v>0</v>
      </c>
      <c r="M296" s="27">
        <v>241</v>
      </c>
      <c r="N296" s="27">
        <v>50</v>
      </c>
      <c r="O296" s="27">
        <v>18</v>
      </c>
      <c r="P296" s="27">
        <v>6</v>
      </c>
      <c r="Q296" s="27">
        <v>41</v>
      </c>
      <c r="R296" s="27">
        <v>0.5</v>
      </c>
      <c r="S296" s="27">
        <v>33.36</v>
      </c>
      <c r="T296" s="27">
        <v>3.1</v>
      </c>
      <c r="U296" s="27">
        <v>11.03</v>
      </c>
    </row>
    <row r="297" spans="1:21" ht="19.5" customHeight="1">
      <c r="A297" s="16" t="s">
        <v>29</v>
      </c>
      <c r="B297" s="16" t="s">
        <v>31</v>
      </c>
      <c r="C297" s="16">
        <v>20</v>
      </c>
      <c r="D297" s="16">
        <v>1.3</v>
      </c>
      <c r="E297" s="16">
        <v>0.2</v>
      </c>
      <c r="F297" s="16">
        <v>6.7</v>
      </c>
      <c r="G297" s="32">
        <v>34.200000000000003</v>
      </c>
      <c r="H297" s="16">
        <v>0.04</v>
      </c>
      <c r="I297" s="16">
        <v>0.02</v>
      </c>
      <c r="J297" s="16">
        <v>0</v>
      </c>
      <c r="K297" s="16">
        <v>0</v>
      </c>
      <c r="L297" s="16">
        <v>0</v>
      </c>
      <c r="M297" s="16">
        <v>122</v>
      </c>
      <c r="N297" s="16">
        <v>49</v>
      </c>
      <c r="O297" s="16">
        <v>7</v>
      </c>
      <c r="P297" s="16">
        <v>9.4</v>
      </c>
      <c r="Q297" s="16">
        <v>31.6</v>
      </c>
      <c r="R297" s="16">
        <v>0.78</v>
      </c>
      <c r="S297" s="16">
        <v>0</v>
      </c>
      <c r="T297" s="16">
        <v>6.18</v>
      </c>
      <c r="U297" s="16">
        <v>0</v>
      </c>
    </row>
    <row r="298" spans="1:21" ht="19.5" customHeight="1">
      <c r="A298" s="16"/>
      <c r="B298" s="7" t="s">
        <v>89</v>
      </c>
      <c r="C298" s="7">
        <v>790</v>
      </c>
      <c r="D298" s="7">
        <f>D291+D292+D293+D294+D295+D296+D297</f>
        <v>20.51</v>
      </c>
      <c r="E298" s="7">
        <f t="shared" ref="E298:U298" si="50">E291+E292+E293+E294+E295+E296+E297</f>
        <v>21.349999999999998</v>
      </c>
      <c r="F298" s="7">
        <f>F291+F292+F293+F294+F295+F296+F297</f>
        <v>98.429999999999993</v>
      </c>
      <c r="G298" s="38">
        <f t="shared" si="50"/>
        <v>676.2</v>
      </c>
      <c r="H298" s="7">
        <f t="shared" si="50"/>
        <v>0.48</v>
      </c>
      <c r="I298" s="7">
        <f t="shared" si="50"/>
        <v>0.26999999999999996</v>
      </c>
      <c r="J298" s="7">
        <f t="shared" si="50"/>
        <v>62.930000000000007</v>
      </c>
      <c r="K298" s="7">
        <f t="shared" si="50"/>
        <v>0.4</v>
      </c>
      <c r="L298" s="7">
        <f t="shared" si="50"/>
        <v>10.8</v>
      </c>
      <c r="M298" s="7">
        <f t="shared" si="50"/>
        <v>623.45000000000005</v>
      </c>
      <c r="N298" s="7">
        <f t="shared" si="50"/>
        <v>665.36</v>
      </c>
      <c r="O298" s="7">
        <f t="shared" si="50"/>
        <v>279.91999999999996</v>
      </c>
      <c r="P298" s="7">
        <f t="shared" si="50"/>
        <v>215.26000000000002</v>
      </c>
      <c r="Q298" s="7">
        <f t="shared" si="50"/>
        <v>538.19000000000005</v>
      </c>
      <c r="R298" s="7">
        <f t="shared" si="50"/>
        <v>7.63</v>
      </c>
      <c r="S298" s="7">
        <f t="shared" si="50"/>
        <v>189.12</v>
      </c>
      <c r="T298" s="7">
        <f t="shared" si="50"/>
        <v>24.7</v>
      </c>
      <c r="U298" s="7">
        <f t="shared" si="50"/>
        <v>599.68999999999994</v>
      </c>
    </row>
    <row r="299" spans="1:21" ht="19.5" customHeight="1">
      <c r="A299" s="16"/>
      <c r="B299" s="7" t="s">
        <v>90</v>
      </c>
      <c r="C299" s="16"/>
      <c r="D299" s="16"/>
      <c r="E299" s="16"/>
      <c r="F299" s="16"/>
      <c r="G299" s="32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</row>
    <row r="300" spans="1:21" ht="19.5" customHeight="1">
      <c r="A300" s="16" t="s">
        <v>29</v>
      </c>
      <c r="B300" s="6" t="s">
        <v>118</v>
      </c>
      <c r="C300" s="16">
        <v>200</v>
      </c>
      <c r="D300" s="16">
        <v>0.6</v>
      </c>
      <c r="E300" s="16">
        <v>0</v>
      </c>
      <c r="F300" s="16">
        <v>33</v>
      </c>
      <c r="G300" s="32">
        <v>134.4</v>
      </c>
      <c r="H300" s="16">
        <v>0.03</v>
      </c>
      <c r="I300" s="16">
        <v>0.06</v>
      </c>
      <c r="J300" s="16">
        <v>60</v>
      </c>
      <c r="K300" s="16">
        <v>0</v>
      </c>
      <c r="L300" s="16">
        <v>5</v>
      </c>
      <c r="M300" s="16">
        <v>9</v>
      </c>
      <c r="N300" s="16">
        <v>252</v>
      </c>
      <c r="O300" s="16">
        <v>9</v>
      </c>
      <c r="P300" s="16">
        <v>21</v>
      </c>
      <c r="Q300" s="16">
        <v>26</v>
      </c>
      <c r="R300" s="16">
        <v>0.3</v>
      </c>
      <c r="S300" s="16">
        <v>0</v>
      </c>
      <c r="T300" s="16">
        <v>0</v>
      </c>
      <c r="U300" s="16">
        <v>0</v>
      </c>
    </row>
    <row r="301" spans="1:21" ht="19.5" customHeight="1">
      <c r="A301" s="16" t="s">
        <v>29</v>
      </c>
      <c r="B301" s="16" t="s">
        <v>91</v>
      </c>
      <c r="C301" s="16">
        <v>30</v>
      </c>
      <c r="D301" s="16">
        <v>1.8</v>
      </c>
      <c r="E301" s="16">
        <v>1.4</v>
      </c>
      <c r="F301" s="16">
        <v>22.5</v>
      </c>
      <c r="G301" s="32">
        <v>109.8</v>
      </c>
      <c r="H301" s="16">
        <v>0.02</v>
      </c>
      <c r="I301" s="16">
        <v>0.01</v>
      </c>
      <c r="J301" s="16">
        <v>0</v>
      </c>
      <c r="K301" s="16">
        <v>0</v>
      </c>
      <c r="L301" s="16">
        <v>0</v>
      </c>
      <c r="M301" s="16">
        <v>0.6</v>
      </c>
      <c r="N301" s="16">
        <v>21.3</v>
      </c>
      <c r="O301" s="16">
        <v>3.3</v>
      </c>
      <c r="P301" s="16">
        <v>2.7</v>
      </c>
      <c r="Q301" s="16">
        <v>15</v>
      </c>
      <c r="R301" s="16">
        <v>0.24</v>
      </c>
      <c r="S301" s="16">
        <v>0</v>
      </c>
      <c r="T301" s="16">
        <v>0</v>
      </c>
      <c r="U301" s="16">
        <v>0</v>
      </c>
    </row>
    <row r="302" spans="1:21" ht="19.5" customHeight="1">
      <c r="A302" s="16"/>
      <c r="B302" s="7" t="s">
        <v>92</v>
      </c>
      <c r="C302" s="7">
        <f>C300+C301</f>
        <v>230</v>
      </c>
      <c r="D302" s="7">
        <f t="shared" ref="D302:U302" si="51">D300+D301</f>
        <v>2.4</v>
      </c>
      <c r="E302" s="7">
        <f t="shared" si="51"/>
        <v>1.4</v>
      </c>
      <c r="F302" s="7">
        <f t="shared" si="51"/>
        <v>55.5</v>
      </c>
      <c r="G302" s="38">
        <f t="shared" si="51"/>
        <v>244.2</v>
      </c>
      <c r="H302" s="7">
        <f t="shared" si="51"/>
        <v>0.05</v>
      </c>
      <c r="I302" s="7">
        <f t="shared" si="51"/>
        <v>6.9999999999999993E-2</v>
      </c>
      <c r="J302" s="7">
        <f t="shared" si="51"/>
        <v>60</v>
      </c>
      <c r="K302" s="7">
        <f t="shared" si="51"/>
        <v>0</v>
      </c>
      <c r="L302" s="7">
        <f t="shared" si="51"/>
        <v>5</v>
      </c>
      <c r="M302" s="7">
        <f t="shared" si="51"/>
        <v>9.6</v>
      </c>
      <c r="N302" s="7">
        <f t="shared" si="51"/>
        <v>273.3</v>
      </c>
      <c r="O302" s="7">
        <f t="shared" si="51"/>
        <v>12.3</v>
      </c>
      <c r="P302" s="7">
        <f t="shared" si="51"/>
        <v>23.7</v>
      </c>
      <c r="Q302" s="7">
        <f t="shared" si="51"/>
        <v>41</v>
      </c>
      <c r="R302" s="7">
        <f t="shared" si="51"/>
        <v>0.54</v>
      </c>
      <c r="S302" s="7">
        <f t="shared" si="51"/>
        <v>0</v>
      </c>
      <c r="T302" s="7">
        <f t="shared" si="51"/>
        <v>0</v>
      </c>
      <c r="U302" s="7">
        <f t="shared" si="51"/>
        <v>0</v>
      </c>
    </row>
    <row r="303" spans="1:21" ht="19.5" customHeight="1">
      <c r="A303" s="16"/>
      <c r="B303" s="7" t="s">
        <v>93</v>
      </c>
      <c r="C303" s="16"/>
      <c r="D303" s="16"/>
      <c r="E303" s="16"/>
      <c r="F303" s="16"/>
      <c r="G303" s="32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</row>
    <row r="304" spans="1:21" ht="19.5" customHeight="1">
      <c r="A304" s="16" t="s">
        <v>127</v>
      </c>
      <c r="B304" s="16" t="s">
        <v>128</v>
      </c>
      <c r="C304" s="16">
        <v>150</v>
      </c>
      <c r="D304" s="16">
        <v>29.7</v>
      </c>
      <c r="E304" s="16">
        <v>10.7</v>
      </c>
      <c r="F304" s="16">
        <v>21.6</v>
      </c>
      <c r="G304" s="32">
        <v>301.3</v>
      </c>
      <c r="H304" s="16">
        <v>0.06</v>
      </c>
      <c r="I304" s="16">
        <v>0.32</v>
      </c>
      <c r="J304" s="16">
        <v>51.12</v>
      </c>
      <c r="K304" s="16">
        <v>0.15</v>
      </c>
      <c r="L304" s="16">
        <v>0.28999999999999998</v>
      </c>
      <c r="M304" s="16">
        <v>181.29</v>
      </c>
      <c r="N304" s="16">
        <v>159.41999999999999</v>
      </c>
      <c r="O304" s="16">
        <v>223.93</v>
      </c>
      <c r="P304" s="16">
        <v>32.44</v>
      </c>
      <c r="Q304" s="16">
        <v>290.68</v>
      </c>
      <c r="R304" s="16">
        <v>0.86</v>
      </c>
      <c r="S304" s="16">
        <v>28.82</v>
      </c>
      <c r="T304" s="16">
        <v>39.11</v>
      </c>
      <c r="U304" s="16">
        <v>49.63</v>
      </c>
    </row>
    <row r="305" spans="1:21" ht="19.5" customHeight="1">
      <c r="A305" s="4" t="s">
        <v>29</v>
      </c>
      <c r="B305" s="4" t="s">
        <v>147</v>
      </c>
      <c r="C305" s="13">
        <v>20</v>
      </c>
      <c r="D305" s="3">
        <v>1.44</v>
      </c>
      <c r="E305" s="3">
        <v>1.7</v>
      </c>
      <c r="F305" s="3">
        <v>11.1</v>
      </c>
      <c r="G305" s="27">
        <v>65.5</v>
      </c>
      <c r="H305" s="3">
        <v>0.01</v>
      </c>
      <c r="I305" s="3">
        <v>0.06</v>
      </c>
      <c r="J305" s="3">
        <v>5.64</v>
      </c>
      <c r="K305" s="3">
        <v>0</v>
      </c>
      <c r="L305" s="3">
        <v>0</v>
      </c>
      <c r="M305" s="3">
        <v>20</v>
      </c>
      <c r="N305" s="3">
        <v>61</v>
      </c>
      <c r="O305" s="3">
        <v>54</v>
      </c>
      <c r="P305" s="3">
        <v>6</v>
      </c>
      <c r="Q305" s="3">
        <v>38</v>
      </c>
      <c r="R305" s="3">
        <v>0</v>
      </c>
      <c r="S305" s="3">
        <v>1.4</v>
      </c>
      <c r="T305" s="3">
        <v>0.5</v>
      </c>
      <c r="U305" s="3">
        <v>7</v>
      </c>
    </row>
    <row r="306" spans="1:21" ht="19.5" customHeight="1">
      <c r="A306" s="16" t="s">
        <v>42</v>
      </c>
      <c r="B306" s="16" t="s">
        <v>43</v>
      </c>
      <c r="C306" s="16">
        <v>207</v>
      </c>
      <c r="D306" s="16">
        <v>0.2</v>
      </c>
      <c r="E306" s="16">
        <v>0.1</v>
      </c>
      <c r="F306" s="16">
        <v>6.6</v>
      </c>
      <c r="G306" s="32">
        <v>27.9</v>
      </c>
      <c r="H306" s="16">
        <v>0</v>
      </c>
      <c r="I306" s="16">
        <v>0.01</v>
      </c>
      <c r="J306" s="16">
        <v>0.38</v>
      </c>
      <c r="K306" s="16">
        <v>0</v>
      </c>
      <c r="L306" s="16">
        <v>1.1599999999999999</v>
      </c>
      <c r="M306" s="16">
        <v>1.26</v>
      </c>
      <c r="N306" s="16">
        <v>30.23</v>
      </c>
      <c r="O306" s="16">
        <v>67</v>
      </c>
      <c r="P306" s="16">
        <v>4.5599999999999996</v>
      </c>
      <c r="Q306" s="16">
        <v>8.52</v>
      </c>
      <c r="R306" s="16">
        <v>0.77</v>
      </c>
      <c r="S306" s="16">
        <v>0.01</v>
      </c>
      <c r="T306" s="16">
        <v>0.02</v>
      </c>
      <c r="U306" s="16">
        <v>0.7</v>
      </c>
    </row>
    <row r="307" spans="1:21" ht="19.5" customHeight="1">
      <c r="A307" s="16" t="s">
        <v>29</v>
      </c>
      <c r="B307" s="16" t="s">
        <v>30</v>
      </c>
      <c r="C307" s="16">
        <v>30</v>
      </c>
      <c r="D307" s="16">
        <v>2.2999999999999998</v>
      </c>
      <c r="E307" s="16">
        <v>0.2</v>
      </c>
      <c r="F307" s="16">
        <v>14.8</v>
      </c>
      <c r="G307" s="32">
        <v>70.3</v>
      </c>
      <c r="H307" s="16">
        <v>0.03</v>
      </c>
      <c r="I307" s="16">
        <v>0.01</v>
      </c>
      <c r="J307" s="16">
        <v>0</v>
      </c>
      <c r="K307" s="16">
        <v>0</v>
      </c>
      <c r="L307" s="16">
        <v>0</v>
      </c>
      <c r="M307" s="16">
        <v>149.69999999999999</v>
      </c>
      <c r="N307" s="16">
        <v>27.9</v>
      </c>
      <c r="O307" s="16">
        <v>6</v>
      </c>
      <c r="P307" s="16">
        <v>4.2</v>
      </c>
      <c r="Q307" s="16">
        <v>19.5</v>
      </c>
      <c r="R307" s="16">
        <v>0.33</v>
      </c>
      <c r="S307" s="16">
        <v>0.96</v>
      </c>
      <c r="T307" s="16">
        <v>1.8</v>
      </c>
      <c r="U307" s="16">
        <v>4.3499999999999996</v>
      </c>
    </row>
    <row r="308" spans="1:21" ht="24" customHeight="1">
      <c r="A308" s="16" t="s">
        <v>29</v>
      </c>
      <c r="B308" s="16" t="s">
        <v>31</v>
      </c>
      <c r="C308" s="16">
        <v>20</v>
      </c>
      <c r="D308" s="16">
        <v>1.3</v>
      </c>
      <c r="E308" s="16">
        <v>0.2</v>
      </c>
      <c r="F308" s="16">
        <v>6.7</v>
      </c>
      <c r="G308" s="32">
        <v>34.200000000000003</v>
      </c>
      <c r="H308" s="16">
        <v>0.04</v>
      </c>
      <c r="I308" s="16">
        <v>0.02</v>
      </c>
      <c r="J308" s="16">
        <v>0</v>
      </c>
      <c r="K308" s="16">
        <v>0</v>
      </c>
      <c r="L308" s="16">
        <v>0</v>
      </c>
      <c r="M308" s="16">
        <v>122</v>
      </c>
      <c r="N308" s="16">
        <v>49</v>
      </c>
      <c r="O308" s="16">
        <v>7</v>
      </c>
      <c r="P308" s="16">
        <v>9.4</v>
      </c>
      <c r="Q308" s="16">
        <v>31.6</v>
      </c>
      <c r="R308" s="16">
        <v>0.78</v>
      </c>
      <c r="S308" s="16">
        <v>0</v>
      </c>
      <c r="T308" s="16">
        <v>6.18</v>
      </c>
      <c r="U308" s="16">
        <v>0</v>
      </c>
    </row>
    <row r="309" spans="1:21" ht="19.5" customHeight="1">
      <c r="A309" s="16"/>
      <c r="B309" s="7" t="s">
        <v>97</v>
      </c>
      <c r="C309" s="7">
        <f>C304+C305+C306+C307+C308</f>
        <v>427</v>
      </c>
      <c r="D309" s="7">
        <f t="shared" ref="D309:U309" si="52">D304+D305+D306+D307+D308</f>
        <v>34.94</v>
      </c>
      <c r="E309" s="7">
        <f t="shared" si="52"/>
        <v>12.899999999999997</v>
      </c>
      <c r="F309" s="7">
        <f t="shared" si="52"/>
        <v>60.800000000000011</v>
      </c>
      <c r="G309" s="38">
        <f t="shared" si="52"/>
        <v>499.2</v>
      </c>
      <c r="H309" s="7">
        <f t="shared" si="52"/>
        <v>0.13999999999999999</v>
      </c>
      <c r="I309" s="7">
        <f t="shared" si="52"/>
        <v>0.42000000000000004</v>
      </c>
      <c r="J309" s="7">
        <f t="shared" si="52"/>
        <v>57.14</v>
      </c>
      <c r="K309" s="7">
        <f t="shared" si="52"/>
        <v>0.15</v>
      </c>
      <c r="L309" s="7">
        <f t="shared" si="52"/>
        <v>1.45</v>
      </c>
      <c r="M309" s="7">
        <f t="shared" si="52"/>
        <v>474.25</v>
      </c>
      <c r="N309" s="7">
        <f t="shared" si="52"/>
        <v>327.54999999999995</v>
      </c>
      <c r="O309" s="7">
        <f t="shared" si="52"/>
        <v>357.93</v>
      </c>
      <c r="P309" s="7">
        <f t="shared" si="52"/>
        <v>56.6</v>
      </c>
      <c r="Q309" s="7">
        <f t="shared" si="52"/>
        <v>388.3</v>
      </c>
      <c r="R309" s="7">
        <f t="shared" si="52"/>
        <v>2.74</v>
      </c>
      <c r="S309" s="7">
        <f t="shared" si="52"/>
        <v>31.19</v>
      </c>
      <c r="T309" s="7">
        <f t="shared" si="52"/>
        <v>47.61</v>
      </c>
      <c r="U309" s="7">
        <f t="shared" si="52"/>
        <v>61.680000000000007</v>
      </c>
    </row>
    <row r="310" spans="1:21" ht="19.5" customHeight="1">
      <c r="A310" s="16"/>
      <c r="B310" s="7" t="s">
        <v>136</v>
      </c>
      <c r="C310" s="7"/>
      <c r="D310" s="7"/>
      <c r="E310" s="7"/>
      <c r="F310" s="7"/>
      <c r="G310" s="38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</row>
    <row r="311" spans="1:21" ht="19.5" customHeight="1">
      <c r="A311" s="16" t="s">
        <v>29</v>
      </c>
      <c r="B311" s="16" t="s">
        <v>110</v>
      </c>
      <c r="C311" s="16">
        <v>200</v>
      </c>
      <c r="D311" s="16">
        <v>5.8</v>
      </c>
      <c r="E311" s="16">
        <v>5</v>
      </c>
      <c r="F311" s="16">
        <v>8</v>
      </c>
      <c r="G311" s="32">
        <v>100.2</v>
      </c>
      <c r="H311" s="16">
        <v>0.06</v>
      </c>
      <c r="I311" s="16">
        <v>0.27</v>
      </c>
      <c r="J311" s="16">
        <v>26.4</v>
      </c>
      <c r="K311" s="16">
        <v>0</v>
      </c>
      <c r="L311" s="16">
        <v>1</v>
      </c>
      <c r="M311" s="16">
        <v>76</v>
      </c>
      <c r="N311" s="16">
        <v>242</v>
      </c>
      <c r="O311" s="16">
        <v>211</v>
      </c>
      <c r="P311" s="16">
        <v>24</v>
      </c>
      <c r="Q311" s="16">
        <v>157</v>
      </c>
      <c r="R311" s="16">
        <v>0.2</v>
      </c>
      <c r="S311" s="16">
        <v>18</v>
      </c>
      <c r="T311" s="16">
        <v>3.5</v>
      </c>
      <c r="U311" s="16">
        <v>40</v>
      </c>
    </row>
    <row r="312" spans="1:21" ht="19.5" customHeight="1">
      <c r="A312" s="7"/>
      <c r="B312" s="7" t="s">
        <v>137</v>
      </c>
      <c r="C312" s="7">
        <f>C311</f>
        <v>200</v>
      </c>
      <c r="D312" s="7">
        <f t="shared" ref="D312:U312" si="53">D311</f>
        <v>5.8</v>
      </c>
      <c r="E312" s="7">
        <f t="shared" si="53"/>
        <v>5</v>
      </c>
      <c r="F312" s="7">
        <f t="shared" si="53"/>
        <v>8</v>
      </c>
      <c r="G312" s="38">
        <f t="shared" si="53"/>
        <v>100.2</v>
      </c>
      <c r="H312" s="7">
        <f t="shared" si="53"/>
        <v>0.06</v>
      </c>
      <c r="I312" s="7">
        <f t="shared" si="53"/>
        <v>0.27</v>
      </c>
      <c r="J312" s="7">
        <f t="shared" si="53"/>
        <v>26.4</v>
      </c>
      <c r="K312" s="7">
        <f t="shared" si="53"/>
        <v>0</v>
      </c>
      <c r="L312" s="7">
        <f t="shared" si="53"/>
        <v>1</v>
      </c>
      <c r="M312" s="7">
        <f t="shared" si="53"/>
        <v>76</v>
      </c>
      <c r="N312" s="7">
        <f t="shared" si="53"/>
        <v>242</v>
      </c>
      <c r="O312" s="7">
        <f t="shared" si="53"/>
        <v>211</v>
      </c>
      <c r="P312" s="7">
        <f t="shared" si="53"/>
        <v>24</v>
      </c>
      <c r="Q312" s="7">
        <f t="shared" si="53"/>
        <v>157</v>
      </c>
      <c r="R312" s="7">
        <f t="shared" si="53"/>
        <v>0.2</v>
      </c>
      <c r="S312" s="7">
        <f t="shared" si="53"/>
        <v>18</v>
      </c>
      <c r="T312" s="7">
        <f t="shared" si="53"/>
        <v>3.5</v>
      </c>
      <c r="U312" s="7">
        <f t="shared" si="53"/>
        <v>40</v>
      </c>
    </row>
    <row r="313" spans="1:21" ht="19.5" customHeight="1">
      <c r="A313" s="16"/>
      <c r="B313" s="20" t="s">
        <v>33</v>
      </c>
      <c r="C313" s="20">
        <f t="shared" ref="C313:U313" si="54">C289+C298+C302+C309+C312</f>
        <v>2177</v>
      </c>
      <c r="D313" s="20">
        <f t="shared" si="54"/>
        <v>71.64</v>
      </c>
      <c r="E313" s="20">
        <f t="shared" si="54"/>
        <v>45.949999999999996</v>
      </c>
      <c r="F313" s="20">
        <f t="shared" si="54"/>
        <v>278.59000000000003</v>
      </c>
      <c r="G313" s="39">
        <f t="shared" si="54"/>
        <v>1823.1000000000001</v>
      </c>
      <c r="H313" s="20">
        <f t="shared" si="54"/>
        <v>0.8600000000000001</v>
      </c>
      <c r="I313" s="20">
        <f t="shared" si="54"/>
        <v>1.26</v>
      </c>
      <c r="J313" s="20">
        <f t="shared" si="54"/>
        <v>238.91</v>
      </c>
      <c r="K313" s="20">
        <f t="shared" si="54"/>
        <v>0.58000000000000007</v>
      </c>
      <c r="L313" s="20">
        <f t="shared" si="54"/>
        <v>39.53</v>
      </c>
      <c r="M313" s="20">
        <f t="shared" si="54"/>
        <v>1487.23</v>
      </c>
      <c r="N313" s="20">
        <f t="shared" si="54"/>
        <v>2172.2599999999998</v>
      </c>
      <c r="O313" s="20">
        <f t="shared" si="54"/>
        <v>1133.6199999999999</v>
      </c>
      <c r="P313" s="20">
        <f t="shared" si="54"/>
        <v>364.25000000000006</v>
      </c>
      <c r="Q313" s="20">
        <f t="shared" si="54"/>
        <v>1297.3900000000001</v>
      </c>
      <c r="R313" s="20">
        <f t="shared" si="54"/>
        <v>15.019999999999998</v>
      </c>
      <c r="S313" s="20">
        <f t="shared" si="54"/>
        <v>263.52999999999997</v>
      </c>
      <c r="T313" s="20">
        <f t="shared" si="54"/>
        <v>82.71</v>
      </c>
      <c r="U313" s="20">
        <f t="shared" si="54"/>
        <v>757.52</v>
      </c>
    </row>
    <row r="314" spans="1:21" ht="19.5" customHeight="1">
      <c r="A314" s="21"/>
      <c r="B314" s="22"/>
      <c r="C314" s="22"/>
      <c r="D314" s="22"/>
      <c r="E314" s="22"/>
      <c r="F314" s="22"/>
      <c r="G314" s="40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:21" ht="19.5" customHeight="1">
      <c r="A315" s="60" t="s">
        <v>156</v>
      </c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</row>
    <row r="316" spans="1:21" ht="19.5" customHeight="1">
      <c r="A316" s="52" t="s">
        <v>0</v>
      </c>
      <c r="B316" s="52" t="s">
        <v>72</v>
      </c>
      <c r="C316" s="61" t="s">
        <v>1</v>
      </c>
      <c r="D316" s="63" t="s">
        <v>73</v>
      </c>
      <c r="E316" s="64"/>
      <c r="F316" s="65"/>
      <c r="G316" s="66" t="s">
        <v>5</v>
      </c>
      <c r="H316" s="68" t="s">
        <v>70</v>
      </c>
      <c r="I316" s="68"/>
      <c r="J316" s="68"/>
      <c r="K316" s="68"/>
      <c r="L316" s="68"/>
      <c r="M316" s="68" t="s">
        <v>71</v>
      </c>
      <c r="N316" s="68"/>
      <c r="O316" s="68"/>
      <c r="P316" s="68"/>
      <c r="Q316" s="68"/>
      <c r="R316" s="68"/>
      <c r="S316" s="68"/>
      <c r="T316" s="68"/>
      <c r="U316" s="68"/>
    </row>
    <row r="317" spans="1:21" ht="19.5" customHeight="1">
      <c r="A317" s="52"/>
      <c r="B317" s="52"/>
      <c r="C317" s="62"/>
      <c r="D317" s="10" t="s">
        <v>2</v>
      </c>
      <c r="E317" s="10" t="s">
        <v>3</v>
      </c>
      <c r="F317" s="10" t="s">
        <v>4</v>
      </c>
      <c r="G317" s="67"/>
      <c r="H317" s="23" t="s">
        <v>6</v>
      </c>
      <c r="I317" s="23" t="s">
        <v>7</v>
      </c>
      <c r="J317" s="23" t="s">
        <v>8</v>
      </c>
      <c r="K317" s="23" t="s">
        <v>9</v>
      </c>
      <c r="L317" s="23" t="s">
        <v>10</v>
      </c>
      <c r="M317" s="23" t="s">
        <v>11</v>
      </c>
      <c r="N317" s="23" t="s">
        <v>12</v>
      </c>
      <c r="O317" s="23" t="s">
        <v>13</v>
      </c>
      <c r="P317" s="23" t="s">
        <v>14</v>
      </c>
      <c r="Q317" s="23" t="s">
        <v>15</v>
      </c>
      <c r="R317" s="23" t="s">
        <v>16</v>
      </c>
      <c r="S317" s="23" t="s">
        <v>17</v>
      </c>
      <c r="T317" s="23" t="s">
        <v>18</v>
      </c>
      <c r="U317" s="23" t="s">
        <v>19</v>
      </c>
    </row>
    <row r="318" spans="1:21" ht="19.5" customHeight="1">
      <c r="A318" s="7"/>
      <c r="B318" s="7"/>
      <c r="C318" s="23" t="s">
        <v>20</v>
      </c>
      <c r="D318" s="23" t="s">
        <v>20</v>
      </c>
      <c r="E318" s="23" t="s">
        <v>20</v>
      </c>
      <c r="F318" s="23" t="s">
        <v>20</v>
      </c>
      <c r="G318" s="41" t="s">
        <v>21</v>
      </c>
      <c r="H318" s="23" t="s">
        <v>22</v>
      </c>
      <c r="I318" s="23" t="s">
        <v>22</v>
      </c>
      <c r="J318" s="23" t="s">
        <v>23</v>
      </c>
      <c r="K318" s="23" t="s">
        <v>24</v>
      </c>
      <c r="L318" s="23" t="s">
        <v>22</v>
      </c>
      <c r="M318" s="23" t="s">
        <v>22</v>
      </c>
      <c r="N318" s="23" t="s">
        <v>22</v>
      </c>
      <c r="O318" s="23" t="s">
        <v>22</v>
      </c>
      <c r="P318" s="23" t="s">
        <v>22</v>
      </c>
      <c r="Q318" s="23" t="s">
        <v>22</v>
      </c>
      <c r="R318" s="23" t="s">
        <v>22</v>
      </c>
      <c r="S318" s="23" t="s">
        <v>24</v>
      </c>
      <c r="T318" s="23" t="s">
        <v>24</v>
      </c>
      <c r="U318" s="23" t="s">
        <v>24</v>
      </c>
    </row>
    <row r="319" spans="1:21" ht="19.5" customHeight="1">
      <c r="A319" s="16"/>
      <c r="B319" s="7" t="s">
        <v>87</v>
      </c>
      <c r="C319" s="7"/>
      <c r="D319" s="7"/>
      <c r="E319" s="7"/>
      <c r="F319" s="7"/>
      <c r="G319" s="38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</row>
    <row r="320" spans="1:21" ht="31.5" customHeight="1">
      <c r="A320" s="16" t="s">
        <v>112</v>
      </c>
      <c r="B320" s="16" t="s">
        <v>113</v>
      </c>
      <c r="C320" s="16">
        <v>10</v>
      </c>
      <c r="D320" s="16">
        <v>0.08</v>
      </c>
      <c r="E320" s="16">
        <v>7.25</v>
      </c>
      <c r="F320" s="16">
        <v>0.13</v>
      </c>
      <c r="G320" s="32">
        <v>66.099999999999994</v>
      </c>
      <c r="H320" s="16">
        <v>0</v>
      </c>
      <c r="I320" s="16">
        <v>0.01</v>
      </c>
      <c r="J320" s="16">
        <v>27</v>
      </c>
      <c r="K320" s="16">
        <v>0.13</v>
      </c>
      <c r="L320" s="16">
        <v>0</v>
      </c>
      <c r="M320" s="16">
        <v>1.1399999999999999</v>
      </c>
      <c r="N320" s="16">
        <v>2.4900000000000002</v>
      </c>
      <c r="O320" s="16">
        <v>2.11</v>
      </c>
      <c r="P320" s="16">
        <v>0</v>
      </c>
      <c r="Q320" s="16">
        <v>2.61</v>
      </c>
      <c r="R320" s="16">
        <v>0.02</v>
      </c>
      <c r="S320" s="16">
        <v>0</v>
      </c>
      <c r="T320" s="16">
        <v>0.1</v>
      </c>
      <c r="U320" s="16">
        <v>0.3</v>
      </c>
    </row>
    <row r="321" spans="1:21" ht="30" customHeight="1">
      <c r="A321" s="16" t="s">
        <v>129</v>
      </c>
      <c r="B321" s="16" t="s">
        <v>130</v>
      </c>
      <c r="C321" s="16">
        <v>200</v>
      </c>
      <c r="D321" s="16">
        <v>5.5</v>
      </c>
      <c r="E321" s="16">
        <v>4.5</v>
      </c>
      <c r="F321" s="16">
        <v>17.899999999999999</v>
      </c>
      <c r="G321" s="32">
        <v>134.19999999999999</v>
      </c>
      <c r="H321" s="16">
        <v>0.06</v>
      </c>
      <c r="I321" s="16">
        <v>0.18</v>
      </c>
      <c r="J321" s="16">
        <v>23.88</v>
      </c>
      <c r="K321" s="16">
        <v>0.03</v>
      </c>
      <c r="L321" s="16">
        <v>0.73</v>
      </c>
      <c r="M321" s="16">
        <v>112.64</v>
      </c>
      <c r="N321" s="16">
        <v>186.54</v>
      </c>
      <c r="O321" s="16">
        <v>170.09</v>
      </c>
      <c r="P321" s="16">
        <v>19.32</v>
      </c>
      <c r="Q321" s="16">
        <v>122.38</v>
      </c>
      <c r="R321" s="16">
        <v>0.36</v>
      </c>
      <c r="S321" s="16">
        <v>20.84</v>
      </c>
      <c r="T321" s="16">
        <v>2.48</v>
      </c>
      <c r="U321" s="16">
        <v>31.74</v>
      </c>
    </row>
    <row r="322" spans="1:21" ht="19.5" customHeight="1">
      <c r="A322" s="16" t="s">
        <v>27</v>
      </c>
      <c r="B322" s="16" t="s">
        <v>28</v>
      </c>
      <c r="C322" s="16">
        <v>200</v>
      </c>
      <c r="D322" s="16">
        <v>1.6</v>
      </c>
      <c r="E322" s="16">
        <v>1.1000000000000001</v>
      </c>
      <c r="F322" s="16">
        <v>8.6</v>
      </c>
      <c r="G322" s="32">
        <v>50.9</v>
      </c>
      <c r="H322" s="16">
        <v>0.01</v>
      </c>
      <c r="I322" s="16">
        <v>7.0000000000000007E-2</v>
      </c>
      <c r="J322" s="16">
        <v>6.9</v>
      </c>
      <c r="K322" s="16">
        <v>0</v>
      </c>
      <c r="L322" s="16">
        <v>0.3</v>
      </c>
      <c r="M322" s="16">
        <v>19.68</v>
      </c>
      <c r="N322" s="16">
        <v>81.349999999999994</v>
      </c>
      <c r="O322" s="16">
        <v>103.48</v>
      </c>
      <c r="P322" s="16">
        <v>9.92</v>
      </c>
      <c r="Q322" s="16">
        <v>46.33</v>
      </c>
      <c r="R322" s="16">
        <v>0.78</v>
      </c>
      <c r="S322" s="16">
        <v>4.5</v>
      </c>
      <c r="T322" s="16">
        <v>0.88</v>
      </c>
      <c r="U322" s="16">
        <v>10</v>
      </c>
    </row>
    <row r="323" spans="1:21" ht="19.5" customHeight="1">
      <c r="A323" s="16" t="s">
        <v>29</v>
      </c>
      <c r="B323" s="16" t="s">
        <v>30</v>
      </c>
      <c r="C323" s="16">
        <v>30</v>
      </c>
      <c r="D323" s="16">
        <v>2.2999999999999998</v>
      </c>
      <c r="E323" s="16">
        <v>0.2</v>
      </c>
      <c r="F323" s="16">
        <v>14.8</v>
      </c>
      <c r="G323" s="32">
        <v>70.3</v>
      </c>
      <c r="H323" s="16">
        <v>0.03</v>
      </c>
      <c r="I323" s="16">
        <v>0.01</v>
      </c>
      <c r="J323" s="16">
        <v>0</v>
      </c>
      <c r="K323" s="16">
        <v>0</v>
      </c>
      <c r="L323" s="16">
        <v>0</v>
      </c>
      <c r="M323" s="16">
        <v>149.69999999999999</v>
      </c>
      <c r="N323" s="16">
        <v>27.9</v>
      </c>
      <c r="O323" s="16">
        <v>6</v>
      </c>
      <c r="P323" s="16">
        <v>4.2</v>
      </c>
      <c r="Q323" s="16">
        <v>19.5</v>
      </c>
      <c r="R323" s="16">
        <v>0.33</v>
      </c>
      <c r="S323" s="16">
        <v>0.96</v>
      </c>
      <c r="T323" s="16">
        <v>1.8</v>
      </c>
      <c r="U323" s="16">
        <v>4.3499999999999996</v>
      </c>
    </row>
    <row r="324" spans="1:21" ht="19.5" customHeight="1">
      <c r="A324" s="16" t="s">
        <v>29</v>
      </c>
      <c r="B324" s="16" t="s">
        <v>31</v>
      </c>
      <c r="C324" s="16">
        <v>20</v>
      </c>
      <c r="D324" s="16">
        <v>1.3</v>
      </c>
      <c r="E324" s="16">
        <v>0.2</v>
      </c>
      <c r="F324" s="16">
        <v>6.7</v>
      </c>
      <c r="G324" s="32">
        <v>34.200000000000003</v>
      </c>
      <c r="H324" s="16">
        <v>0.04</v>
      </c>
      <c r="I324" s="16">
        <v>0.02</v>
      </c>
      <c r="J324" s="16">
        <v>0</v>
      </c>
      <c r="K324" s="16">
        <v>0</v>
      </c>
      <c r="L324" s="16">
        <v>0</v>
      </c>
      <c r="M324" s="16">
        <v>122</v>
      </c>
      <c r="N324" s="16">
        <v>49</v>
      </c>
      <c r="O324" s="16">
        <v>7</v>
      </c>
      <c r="P324" s="16">
        <v>9.4</v>
      </c>
      <c r="Q324" s="16">
        <v>31.6</v>
      </c>
      <c r="R324" s="16">
        <v>0.78</v>
      </c>
      <c r="S324" s="16">
        <v>0</v>
      </c>
      <c r="T324" s="16">
        <v>6.18</v>
      </c>
      <c r="U324" s="16">
        <v>0</v>
      </c>
    </row>
    <row r="325" spans="1:21" ht="19.5" customHeight="1">
      <c r="A325" s="16"/>
      <c r="B325" s="7" t="s">
        <v>32</v>
      </c>
      <c r="C325" s="7">
        <f>C320+C321+C322+C323+C324</f>
        <v>460</v>
      </c>
      <c r="D325" s="7">
        <f t="shared" ref="D325:U325" si="55">D320+D321+D322+D323+D324</f>
        <v>10.780000000000001</v>
      </c>
      <c r="E325" s="7">
        <f t="shared" si="55"/>
        <v>13.249999999999998</v>
      </c>
      <c r="F325" s="7">
        <f t="shared" si="55"/>
        <v>48.129999999999995</v>
      </c>
      <c r="G325" s="38">
        <f t="shared" si="55"/>
        <v>355.7</v>
      </c>
      <c r="H325" s="7">
        <f t="shared" si="55"/>
        <v>0.13999999999999999</v>
      </c>
      <c r="I325" s="7">
        <f t="shared" si="55"/>
        <v>0.29000000000000004</v>
      </c>
      <c r="J325" s="7">
        <f t="shared" si="55"/>
        <v>57.779999999999994</v>
      </c>
      <c r="K325" s="7">
        <f t="shared" si="55"/>
        <v>0.16</v>
      </c>
      <c r="L325" s="7">
        <f t="shared" si="55"/>
        <v>1.03</v>
      </c>
      <c r="M325" s="7">
        <f t="shared" si="55"/>
        <v>405.15999999999997</v>
      </c>
      <c r="N325" s="7">
        <f t="shared" si="55"/>
        <v>347.28</v>
      </c>
      <c r="O325" s="7">
        <f t="shared" si="55"/>
        <v>288.68</v>
      </c>
      <c r="P325" s="7">
        <f t="shared" si="55"/>
        <v>42.84</v>
      </c>
      <c r="Q325" s="7">
        <f t="shared" si="55"/>
        <v>222.42</v>
      </c>
      <c r="R325" s="7">
        <f t="shared" si="55"/>
        <v>2.2700000000000005</v>
      </c>
      <c r="S325" s="7">
        <f t="shared" si="55"/>
        <v>26.3</v>
      </c>
      <c r="T325" s="7">
        <f t="shared" si="55"/>
        <v>11.44</v>
      </c>
      <c r="U325" s="7">
        <f t="shared" si="55"/>
        <v>46.39</v>
      </c>
    </row>
    <row r="326" spans="1:21" ht="19.5" customHeight="1">
      <c r="A326" s="16"/>
      <c r="B326" s="7" t="s">
        <v>88</v>
      </c>
      <c r="C326" s="16"/>
      <c r="D326" s="16"/>
      <c r="E326" s="16"/>
      <c r="F326" s="16"/>
      <c r="G326" s="32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</row>
    <row r="327" spans="1:21" ht="30" customHeight="1">
      <c r="A327" s="3" t="s">
        <v>50</v>
      </c>
      <c r="B327" s="3" t="s">
        <v>51</v>
      </c>
      <c r="C327" s="3">
        <v>60</v>
      </c>
      <c r="D327" s="27">
        <v>0.7</v>
      </c>
      <c r="E327" s="27">
        <v>5.4</v>
      </c>
      <c r="F327" s="27">
        <v>4</v>
      </c>
      <c r="G327" s="27">
        <v>67.099999999999994</v>
      </c>
      <c r="H327" s="3">
        <v>0.02</v>
      </c>
      <c r="I327" s="3">
        <v>0.02</v>
      </c>
      <c r="J327" s="3">
        <v>72.89</v>
      </c>
      <c r="K327" s="3">
        <v>0</v>
      </c>
      <c r="L327" s="3">
        <v>2.2599999999999998</v>
      </c>
      <c r="M327" s="3">
        <v>200.99</v>
      </c>
      <c r="N327" s="3">
        <v>127.85</v>
      </c>
      <c r="O327" s="3">
        <v>12.1</v>
      </c>
      <c r="P327" s="3">
        <v>9.66</v>
      </c>
      <c r="Q327" s="3">
        <v>21.4</v>
      </c>
      <c r="R327" s="3">
        <v>0.41</v>
      </c>
      <c r="S327" s="3">
        <v>7.86</v>
      </c>
      <c r="T327" s="3">
        <v>0.13</v>
      </c>
      <c r="U327" s="3">
        <v>11.85</v>
      </c>
    </row>
    <row r="328" spans="1:21" ht="19.5" customHeight="1">
      <c r="A328" s="16" t="s">
        <v>103</v>
      </c>
      <c r="B328" s="16" t="s">
        <v>104</v>
      </c>
      <c r="C328" s="16">
        <v>200</v>
      </c>
      <c r="D328" s="16">
        <v>4.8</v>
      </c>
      <c r="E328" s="16">
        <v>5.8</v>
      </c>
      <c r="F328" s="16">
        <v>13.6</v>
      </c>
      <c r="G328" s="32">
        <v>125.5</v>
      </c>
      <c r="H328" s="16">
        <v>0.06</v>
      </c>
      <c r="I328" s="16">
        <v>0.05</v>
      </c>
      <c r="J328" s="16">
        <v>103.93</v>
      </c>
      <c r="K328" s="16">
        <v>0</v>
      </c>
      <c r="L328" s="16">
        <v>5.54</v>
      </c>
      <c r="M328" s="16">
        <v>196.79</v>
      </c>
      <c r="N328" s="16">
        <v>334.95</v>
      </c>
      <c r="O328" s="16">
        <v>21.08</v>
      </c>
      <c r="P328" s="16">
        <v>19.71</v>
      </c>
      <c r="Q328" s="16">
        <v>51.39</v>
      </c>
      <c r="R328" s="16">
        <v>0.71</v>
      </c>
      <c r="S328" s="16">
        <v>16.600000000000001</v>
      </c>
      <c r="T328" s="16">
        <v>0.75</v>
      </c>
      <c r="U328" s="16">
        <v>28.28</v>
      </c>
    </row>
    <row r="329" spans="1:21" ht="19.5" customHeight="1">
      <c r="A329" s="16" t="s">
        <v>48</v>
      </c>
      <c r="B329" s="6" t="s">
        <v>170</v>
      </c>
      <c r="C329" s="16">
        <v>150</v>
      </c>
      <c r="D329" s="16">
        <v>5.3</v>
      </c>
      <c r="E329" s="16">
        <v>4.9000000000000004</v>
      </c>
      <c r="F329" s="16">
        <v>32.799999999999997</v>
      </c>
      <c r="G329" s="32">
        <v>196.8</v>
      </c>
      <c r="H329" s="16">
        <v>0.06</v>
      </c>
      <c r="I329" s="16">
        <v>0.02</v>
      </c>
      <c r="J329" s="16">
        <v>18.36</v>
      </c>
      <c r="K329" s="16">
        <v>0.09</v>
      </c>
      <c r="L329" s="16">
        <v>0</v>
      </c>
      <c r="M329" s="16">
        <v>149.04</v>
      </c>
      <c r="N329" s="16">
        <v>53.8</v>
      </c>
      <c r="O329" s="16">
        <v>105.83</v>
      </c>
      <c r="P329" s="16">
        <v>7.19</v>
      </c>
      <c r="Q329" s="16">
        <v>40.700000000000003</v>
      </c>
      <c r="R329" s="16">
        <v>0.73</v>
      </c>
      <c r="S329" s="16">
        <v>20.77</v>
      </c>
      <c r="T329" s="16">
        <v>0.06</v>
      </c>
      <c r="U329" s="16">
        <v>11.92</v>
      </c>
    </row>
    <row r="330" spans="1:21" ht="24" customHeight="1">
      <c r="A330" s="27" t="s">
        <v>41</v>
      </c>
      <c r="B330" s="30" t="s">
        <v>169</v>
      </c>
      <c r="C330" s="31" t="s">
        <v>85</v>
      </c>
      <c r="D330" s="27">
        <v>6.99</v>
      </c>
      <c r="E330" s="27">
        <v>6.54</v>
      </c>
      <c r="F330" s="27">
        <v>8.3000000000000007</v>
      </c>
      <c r="G330" s="27">
        <v>130.80000000000001</v>
      </c>
      <c r="H330" s="27">
        <v>0.04</v>
      </c>
      <c r="I330" s="27">
        <v>0.12</v>
      </c>
      <c r="J330" s="27">
        <v>25.46</v>
      </c>
      <c r="K330" s="27">
        <v>7.0000000000000007E-2</v>
      </c>
      <c r="L330" s="27">
        <v>1</v>
      </c>
      <c r="M330" s="27">
        <v>122</v>
      </c>
      <c r="N330" s="27">
        <v>322</v>
      </c>
      <c r="O330" s="27">
        <v>55</v>
      </c>
      <c r="P330" s="27">
        <v>23</v>
      </c>
      <c r="Q330" s="27">
        <v>166</v>
      </c>
      <c r="R330" s="27">
        <v>2.5</v>
      </c>
      <c r="S330" s="27">
        <v>17.059999999999999</v>
      </c>
      <c r="T330" s="27">
        <v>0.4</v>
      </c>
      <c r="U330" s="27">
        <v>62.71</v>
      </c>
    </row>
    <row r="331" spans="1:21" ht="19.5" customHeight="1">
      <c r="A331" s="27" t="s">
        <v>46</v>
      </c>
      <c r="B331" s="27" t="s">
        <v>47</v>
      </c>
      <c r="C331" s="27">
        <v>200</v>
      </c>
      <c r="D331" s="27">
        <v>0.19</v>
      </c>
      <c r="E331" s="27">
        <v>0.04</v>
      </c>
      <c r="F331" s="27">
        <v>6.42</v>
      </c>
      <c r="G331" s="27">
        <v>26.8</v>
      </c>
      <c r="H331" s="27">
        <v>0</v>
      </c>
      <c r="I331" s="27">
        <v>0.01</v>
      </c>
      <c r="J331" s="27">
        <v>0.3</v>
      </c>
      <c r="K331" s="27">
        <v>0</v>
      </c>
      <c r="L331" s="27">
        <v>0</v>
      </c>
      <c r="M331" s="27">
        <v>1</v>
      </c>
      <c r="N331" s="27">
        <v>21</v>
      </c>
      <c r="O331" s="27">
        <v>66</v>
      </c>
      <c r="P331" s="27">
        <v>4</v>
      </c>
      <c r="Q331" s="27">
        <v>7</v>
      </c>
      <c r="R331" s="27">
        <v>0.7</v>
      </c>
      <c r="S331" s="27">
        <v>0</v>
      </c>
      <c r="T331" s="27">
        <v>0</v>
      </c>
      <c r="U331" s="27">
        <v>0</v>
      </c>
    </row>
    <row r="332" spans="1:21" ht="19.5" customHeight="1">
      <c r="A332" s="3" t="s">
        <v>29</v>
      </c>
      <c r="B332" s="3" t="s">
        <v>30</v>
      </c>
      <c r="C332" s="3">
        <v>20</v>
      </c>
      <c r="D332" s="3">
        <v>1.52</v>
      </c>
      <c r="E332" s="3">
        <v>0.16</v>
      </c>
      <c r="F332" s="3">
        <v>9.84</v>
      </c>
      <c r="G332" s="27">
        <v>46.9</v>
      </c>
      <c r="H332" s="3">
        <v>0.02</v>
      </c>
      <c r="I332" s="3">
        <v>0.01</v>
      </c>
      <c r="J332" s="3">
        <v>0</v>
      </c>
      <c r="K332" s="3">
        <v>0</v>
      </c>
      <c r="L332" s="3">
        <v>0</v>
      </c>
      <c r="M332" s="3">
        <v>100</v>
      </c>
      <c r="N332" s="3">
        <v>19</v>
      </c>
      <c r="O332" s="3">
        <v>4</v>
      </c>
      <c r="P332" s="3">
        <v>3</v>
      </c>
      <c r="Q332" s="3">
        <v>13</v>
      </c>
      <c r="R332" s="3">
        <v>0.2</v>
      </c>
      <c r="S332" s="3">
        <v>0.64</v>
      </c>
      <c r="T332" s="3">
        <v>1.2</v>
      </c>
      <c r="U332" s="3">
        <v>2.9</v>
      </c>
    </row>
    <row r="333" spans="1:21" ht="19.5" customHeight="1">
      <c r="A333" s="16" t="s">
        <v>29</v>
      </c>
      <c r="B333" s="16" t="s">
        <v>31</v>
      </c>
      <c r="C333" s="16">
        <v>20</v>
      </c>
      <c r="D333" s="16">
        <v>1.3</v>
      </c>
      <c r="E333" s="16">
        <v>0.2</v>
      </c>
      <c r="F333" s="16">
        <v>6.7</v>
      </c>
      <c r="G333" s="32">
        <v>34.200000000000003</v>
      </c>
      <c r="H333" s="16">
        <v>0.04</v>
      </c>
      <c r="I333" s="16">
        <v>0.02</v>
      </c>
      <c r="J333" s="16">
        <v>0</v>
      </c>
      <c r="K333" s="16">
        <v>0</v>
      </c>
      <c r="L333" s="16">
        <v>0</v>
      </c>
      <c r="M333" s="16">
        <v>122</v>
      </c>
      <c r="N333" s="16">
        <v>49</v>
      </c>
      <c r="O333" s="16">
        <v>7</v>
      </c>
      <c r="P333" s="16">
        <v>9.4</v>
      </c>
      <c r="Q333" s="16">
        <v>31.6</v>
      </c>
      <c r="R333" s="16">
        <v>0.78</v>
      </c>
      <c r="S333" s="16">
        <v>0</v>
      </c>
      <c r="T333" s="16">
        <v>6.18</v>
      </c>
      <c r="U333" s="16">
        <v>0</v>
      </c>
    </row>
    <row r="334" spans="1:21" ht="19.5" customHeight="1">
      <c r="A334" s="16"/>
      <c r="B334" s="7" t="s">
        <v>89</v>
      </c>
      <c r="C334" s="7">
        <v>750</v>
      </c>
      <c r="D334" s="7">
        <f>SUM(D327:D333)</f>
        <v>20.8</v>
      </c>
      <c r="E334" s="7">
        <f t="shared" ref="E334:U334" si="56">SUM(E327:E333)</f>
        <v>23.04</v>
      </c>
      <c r="F334" s="7">
        <f t="shared" si="56"/>
        <v>81.660000000000011</v>
      </c>
      <c r="G334" s="38">
        <f t="shared" si="56"/>
        <v>628.1</v>
      </c>
      <c r="H334" s="7">
        <f t="shared" si="56"/>
        <v>0.24000000000000002</v>
      </c>
      <c r="I334" s="7">
        <f t="shared" si="56"/>
        <v>0.25000000000000006</v>
      </c>
      <c r="J334" s="7">
        <f t="shared" si="56"/>
        <v>220.94000000000003</v>
      </c>
      <c r="K334" s="7">
        <f t="shared" si="56"/>
        <v>0.16</v>
      </c>
      <c r="L334" s="7">
        <f t="shared" si="56"/>
        <v>8.8000000000000007</v>
      </c>
      <c r="M334" s="7">
        <f t="shared" si="56"/>
        <v>891.81999999999994</v>
      </c>
      <c r="N334" s="7">
        <f t="shared" si="56"/>
        <v>927.59999999999991</v>
      </c>
      <c r="O334" s="7">
        <f t="shared" si="56"/>
        <v>271.01</v>
      </c>
      <c r="P334" s="7">
        <f t="shared" si="56"/>
        <v>75.960000000000008</v>
      </c>
      <c r="Q334" s="7">
        <f t="shared" si="56"/>
        <v>331.09000000000003</v>
      </c>
      <c r="R334" s="7">
        <f t="shared" si="56"/>
        <v>6.03</v>
      </c>
      <c r="S334" s="7">
        <f t="shared" si="56"/>
        <v>62.930000000000007</v>
      </c>
      <c r="T334" s="7">
        <f t="shared" si="56"/>
        <v>8.7199999999999989</v>
      </c>
      <c r="U334" s="7">
        <f t="shared" si="56"/>
        <v>117.66000000000001</v>
      </c>
    </row>
    <row r="335" spans="1:21" ht="19.5" customHeight="1">
      <c r="A335" s="16"/>
      <c r="B335" s="7" t="s">
        <v>90</v>
      </c>
      <c r="C335" s="16"/>
      <c r="D335" s="16"/>
      <c r="E335" s="16"/>
      <c r="F335" s="16"/>
      <c r="G335" s="32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</row>
    <row r="336" spans="1:21" ht="19.5" customHeight="1">
      <c r="A336" s="16" t="s">
        <v>29</v>
      </c>
      <c r="B336" s="16" t="s">
        <v>106</v>
      </c>
      <c r="C336" s="16">
        <v>200</v>
      </c>
      <c r="D336" s="16">
        <v>1</v>
      </c>
      <c r="E336" s="16">
        <v>0.2</v>
      </c>
      <c r="F336" s="16">
        <v>20.2</v>
      </c>
      <c r="G336" s="32">
        <v>86.6</v>
      </c>
      <c r="H336" s="16">
        <v>0.02</v>
      </c>
      <c r="I336" s="16">
        <v>0.02</v>
      </c>
      <c r="J336" s="16">
        <v>0</v>
      </c>
      <c r="K336" s="16">
        <v>0</v>
      </c>
      <c r="L336" s="16">
        <v>4</v>
      </c>
      <c r="M336" s="16">
        <v>12</v>
      </c>
      <c r="N336" s="16">
        <v>240</v>
      </c>
      <c r="O336" s="16">
        <v>14</v>
      </c>
      <c r="P336" s="16">
        <v>8</v>
      </c>
      <c r="Q336" s="16">
        <v>14</v>
      </c>
      <c r="R336" s="16">
        <v>2.8</v>
      </c>
      <c r="S336" s="16">
        <v>0</v>
      </c>
      <c r="T336" s="16">
        <v>0</v>
      </c>
      <c r="U336" s="16">
        <v>0</v>
      </c>
    </row>
    <row r="337" spans="1:21" ht="17.25" customHeight="1">
      <c r="A337" s="16" t="s">
        <v>29</v>
      </c>
      <c r="B337" s="16" t="s">
        <v>64</v>
      </c>
      <c r="C337" s="16">
        <v>20</v>
      </c>
      <c r="D337" s="16">
        <v>3.27</v>
      </c>
      <c r="E337" s="16">
        <v>0.39</v>
      </c>
      <c r="F337" s="16">
        <v>20.64</v>
      </c>
      <c r="G337" s="32">
        <v>99.1</v>
      </c>
      <c r="H337" s="16">
        <v>0.05</v>
      </c>
      <c r="I337" s="16">
        <v>0.02</v>
      </c>
      <c r="J337" s="16">
        <v>0</v>
      </c>
      <c r="K337" s="16">
        <v>0</v>
      </c>
      <c r="L337" s="16">
        <v>0</v>
      </c>
      <c r="M337" s="16">
        <v>137.94</v>
      </c>
      <c r="N337" s="16">
        <v>46.06</v>
      </c>
      <c r="O337" s="16">
        <v>7.92</v>
      </c>
      <c r="P337" s="16">
        <v>12.01</v>
      </c>
      <c r="Q337" s="16">
        <v>31.58</v>
      </c>
      <c r="R337" s="16">
        <v>0.76</v>
      </c>
      <c r="S337" s="16">
        <v>0</v>
      </c>
      <c r="T337" s="16">
        <v>0</v>
      </c>
      <c r="U337" s="16">
        <v>0</v>
      </c>
    </row>
    <row r="338" spans="1:21" ht="17.25" customHeight="1">
      <c r="A338" s="16"/>
      <c r="B338" s="7" t="s">
        <v>92</v>
      </c>
      <c r="C338" s="7">
        <f>C336+C337</f>
        <v>220</v>
      </c>
      <c r="D338" s="7">
        <f t="shared" ref="D338:U338" si="57">D336+D337</f>
        <v>4.2699999999999996</v>
      </c>
      <c r="E338" s="7">
        <f t="shared" si="57"/>
        <v>0.59000000000000008</v>
      </c>
      <c r="F338" s="7">
        <f t="shared" si="57"/>
        <v>40.840000000000003</v>
      </c>
      <c r="G338" s="38">
        <f t="shared" si="57"/>
        <v>185.7</v>
      </c>
      <c r="H338" s="7">
        <f t="shared" si="57"/>
        <v>7.0000000000000007E-2</v>
      </c>
      <c r="I338" s="7">
        <f t="shared" si="57"/>
        <v>0.04</v>
      </c>
      <c r="J338" s="7">
        <f t="shared" si="57"/>
        <v>0</v>
      </c>
      <c r="K338" s="7">
        <f t="shared" si="57"/>
        <v>0</v>
      </c>
      <c r="L338" s="7">
        <f t="shared" si="57"/>
        <v>4</v>
      </c>
      <c r="M338" s="7">
        <f t="shared" si="57"/>
        <v>149.94</v>
      </c>
      <c r="N338" s="7">
        <f t="shared" si="57"/>
        <v>286.06</v>
      </c>
      <c r="O338" s="7">
        <f t="shared" si="57"/>
        <v>21.92</v>
      </c>
      <c r="P338" s="7">
        <f t="shared" si="57"/>
        <v>20.009999999999998</v>
      </c>
      <c r="Q338" s="7">
        <f t="shared" si="57"/>
        <v>45.58</v>
      </c>
      <c r="R338" s="7">
        <f t="shared" si="57"/>
        <v>3.5599999999999996</v>
      </c>
      <c r="S338" s="7">
        <f t="shared" si="57"/>
        <v>0</v>
      </c>
      <c r="T338" s="7">
        <f t="shared" si="57"/>
        <v>0</v>
      </c>
      <c r="U338" s="7">
        <f t="shared" si="57"/>
        <v>0</v>
      </c>
    </row>
    <row r="339" spans="1:21" ht="19.5" customHeight="1">
      <c r="A339" s="16"/>
      <c r="B339" s="7" t="s">
        <v>93</v>
      </c>
      <c r="C339" s="16"/>
      <c r="D339" s="16"/>
      <c r="E339" s="16"/>
      <c r="F339" s="16"/>
      <c r="G339" s="32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</row>
    <row r="340" spans="1:21" ht="19.5" customHeight="1">
      <c r="A340" s="16" t="s">
        <v>34</v>
      </c>
      <c r="B340" s="16" t="s">
        <v>35</v>
      </c>
      <c r="C340" s="24" t="s">
        <v>82</v>
      </c>
      <c r="D340" s="16">
        <v>23.05</v>
      </c>
      <c r="E340" s="16">
        <v>7.74</v>
      </c>
      <c r="F340" s="16">
        <v>19.27</v>
      </c>
      <c r="G340" s="32">
        <v>239</v>
      </c>
      <c r="H340" s="16">
        <v>0.15</v>
      </c>
      <c r="I340" s="16">
        <v>0.12</v>
      </c>
      <c r="J340" s="16">
        <v>285.64</v>
      </c>
      <c r="K340" s="16">
        <v>0</v>
      </c>
      <c r="L340" s="16">
        <v>13</v>
      </c>
      <c r="M340" s="16">
        <v>310</v>
      </c>
      <c r="N340" s="16">
        <v>812</v>
      </c>
      <c r="O340" s="16">
        <v>34</v>
      </c>
      <c r="P340" s="16">
        <v>102</v>
      </c>
      <c r="Q340" s="16">
        <v>213</v>
      </c>
      <c r="R340" s="16">
        <v>2.2999999999999998</v>
      </c>
      <c r="S340" s="16">
        <v>47.26</v>
      </c>
      <c r="T340" s="16">
        <v>18.7</v>
      </c>
      <c r="U340" s="16">
        <v>172</v>
      </c>
    </row>
    <row r="341" spans="1:21" ht="19.5" customHeight="1">
      <c r="A341" s="16" t="s">
        <v>108</v>
      </c>
      <c r="B341" s="16" t="s">
        <v>109</v>
      </c>
      <c r="C341" s="16">
        <v>200</v>
      </c>
      <c r="D341" s="16">
        <v>0.2</v>
      </c>
      <c r="E341" s="16">
        <v>0</v>
      </c>
      <c r="F341" s="16">
        <v>8</v>
      </c>
      <c r="G341" s="32">
        <v>33</v>
      </c>
      <c r="H341" s="16">
        <v>0.01</v>
      </c>
      <c r="I341" s="16">
        <v>0.01</v>
      </c>
      <c r="J341" s="16">
        <v>1.06</v>
      </c>
      <c r="K341" s="16">
        <v>0</v>
      </c>
      <c r="L341" s="16">
        <v>5.28</v>
      </c>
      <c r="M341" s="16">
        <v>2.23</v>
      </c>
      <c r="N341" s="16">
        <v>36.15</v>
      </c>
      <c r="O341" s="16">
        <v>74.47</v>
      </c>
      <c r="P341" s="16">
        <v>2.4900000000000002</v>
      </c>
      <c r="Q341" s="16">
        <v>4.4000000000000004</v>
      </c>
      <c r="R341" s="16">
        <v>0.08</v>
      </c>
      <c r="S341" s="16">
        <v>0.44</v>
      </c>
      <c r="T341" s="16">
        <v>0.1</v>
      </c>
      <c r="U341" s="16">
        <v>3.74</v>
      </c>
    </row>
    <row r="342" spans="1:21" ht="19.5" customHeight="1">
      <c r="A342" s="16" t="s">
        <v>29</v>
      </c>
      <c r="B342" s="16" t="s">
        <v>30</v>
      </c>
      <c r="C342" s="16">
        <v>30</v>
      </c>
      <c r="D342" s="16">
        <v>2.2999999999999998</v>
      </c>
      <c r="E342" s="16">
        <v>0.2</v>
      </c>
      <c r="F342" s="16">
        <v>14.8</v>
      </c>
      <c r="G342" s="32">
        <v>70.3</v>
      </c>
      <c r="H342" s="16">
        <v>0.03</v>
      </c>
      <c r="I342" s="16">
        <v>0.01</v>
      </c>
      <c r="J342" s="16">
        <v>0</v>
      </c>
      <c r="K342" s="16">
        <v>0</v>
      </c>
      <c r="L342" s="16">
        <v>0</v>
      </c>
      <c r="M342" s="16">
        <v>149.69999999999999</v>
      </c>
      <c r="N342" s="16">
        <v>27.9</v>
      </c>
      <c r="O342" s="16">
        <v>6</v>
      </c>
      <c r="P342" s="16">
        <v>4.2</v>
      </c>
      <c r="Q342" s="16">
        <v>19.5</v>
      </c>
      <c r="R342" s="16">
        <v>0.33</v>
      </c>
      <c r="S342" s="16">
        <v>0.96</v>
      </c>
      <c r="T342" s="16">
        <v>1.8</v>
      </c>
      <c r="U342" s="16">
        <v>4.3499999999999996</v>
      </c>
    </row>
    <row r="343" spans="1:21" ht="19.5" customHeight="1">
      <c r="A343" s="16" t="s">
        <v>29</v>
      </c>
      <c r="B343" s="16" t="s">
        <v>31</v>
      </c>
      <c r="C343" s="16">
        <v>20</v>
      </c>
      <c r="D343" s="16">
        <v>1.3</v>
      </c>
      <c r="E343" s="16">
        <v>0.2</v>
      </c>
      <c r="F343" s="16">
        <v>6.7</v>
      </c>
      <c r="G343" s="32">
        <v>34.200000000000003</v>
      </c>
      <c r="H343" s="16">
        <v>0.04</v>
      </c>
      <c r="I343" s="16">
        <v>0.02</v>
      </c>
      <c r="J343" s="16">
        <v>0</v>
      </c>
      <c r="K343" s="16">
        <v>0</v>
      </c>
      <c r="L343" s="16">
        <v>0</v>
      </c>
      <c r="M343" s="16">
        <v>122</v>
      </c>
      <c r="N343" s="16">
        <v>49</v>
      </c>
      <c r="O343" s="16">
        <v>7</v>
      </c>
      <c r="P343" s="16">
        <v>9.4</v>
      </c>
      <c r="Q343" s="16">
        <v>31.6</v>
      </c>
      <c r="R343" s="16">
        <v>0.78</v>
      </c>
      <c r="S343" s="16">
        <v>0</v>
      </c>
      <c r="T343" s="16">
        <v>6.18</v>
      </c>
      <c r="U343" s="16">
        <v>0</v>
      </c>
    </row>
    <row r="344" spans="1:21" ht="19.5" customHeight="1">
      <c r="A344" s="16"/>
      <c r="B344" s="7" t="s">
        <v>97</v>
      </c>
      <c r="C344" s="7">
        <v>470</v>
      </c>
      <c r="D344" s="7">
        <f>D340+D341+D342+D343</f>
        <v>26.85</v>
      </c>
      <c r="E344" s="7">
        <f t="shared" ref="E344:U344" si="58">E340+E341+E342+E343</f>
        <v>8.14</v>
      </c>
      <c r="F344" s="7">
        <f t="shared" si="58"/>
        <v>48.77</v>
      </c>
      <c r="G344" s="38">
        <f t="shared" si="58"/>
        <v>376.5</v>
      </c>
      <c r="H344" s="7">
        <f t="shared" si="58"/>
        <v>0.23</v>
      </c>
      <c r="I344" s="7">
        <f t="shared" si="58"/>
        <v>0.16</v>
      </c>
      <c r="J344" s="7">
        <f t="shared" si="58"/>
        <v>286.7</v>
      </c>
      <c r="K344" s="7">
        <f t="shared" si="58"/>
        <v>0</v>
      </c>
      <c r="L344" s="7">
        <f t="shared" si="58"/>
        <v>18.28</v>
      </c>
      <c r="M344" s="7">
        <f t="shared" si="58"/>
        <v>583.93000000000006</v>
      </c>
      <c r="N344" s="7">
        <f t="shared" si="58"/>
        <v>925.05</v>
      </c>
      <c r="O344" s="7">
        <f t="shared" si="58"/>
        <v>121.47</v>
      </c>
      <c r="P344" s="7">
        <f t="shared" si="58"/>
        <v>118.09</v>
      </c>
      <c r="Q344" s="7">
        <f t="shared" si="58"/>
        <v>268.5</v>
      </c>
      <c r="R344" s="7">
        <f t="shared" si="58"/>
        <v>3.49</v>
      </c>
      <c r="S344" s="7">
        <f t="shared" si="58"/>
        <v>48.66</v>
      </c>
      <c r="T344" s="7">
        <f t="shared" si="58"/>
        <v>26.78</v>
      </c>
      <c r="U344" s="7">
        <f t="shared" si="58"/>
        <v>180.09</v>
      </c>
    </row>
    <row r="345" spans="1:21" ht="19.5" customHeight="1">
      <c r="A345" s="16"/>
      <c r="B345" s="7" t="s">
        <v>136</v>
      </c>
      <c r="C345" s="7"/>
      <c r="D345" s="7"/>
      <c r="E345" s="7"/>
      <c r="F345" s="7"/>
      <c r="G345" s="38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</row>
    <row r="346" spans="1:21" ht="19.5" customHeight="1">
      <c r="A346" s="16" t="s">
        <v>29</v>
      </c>
      <c r="B346" s="16" t="s">
        <v>96</v>
      </c>
      <c r="C346" s="16">
        <v>200</v>
      </c>
      <c r="D346" s="16">
        <v>5.8</v>
      </c>
      <c r="E346" s="16">
        <v>5</v>
      </c>
      <c r="F346" s="16">
        <v>8.4</v>
      </c>
      <c r="G346" s="32">
        <v>101.8</v>
      </c>
      <c r="H346" s="16">
        <v>0.03</v>
      </c>
      <c r="I346" s="16">
        <v>0.21</v>
      </c>
      <c r="J346" s="16">
        <v>26.4</v>
      </c>
      <c r="K346" s="16">
        <v>0</v>
      </c>
      <c r="L346" s="16">
        <v>0</v>
      </c>
      <c r="M346" s="16">
        <v>76</v>
      </c>
      <c r="N346" s="16">
        <v>242</v>
      </c>
      <c r="O346" s="16">
        <v>218</v>
      </c>
      <c r="P346" s="16">
        <v>24</v>
      </c>
      <c r="Q346" s="16">
        <v>160</v>
      </c>
      <c r="R346" s="16">
        <v>0.2</v>
      </c>
      <c r="S346" s="16">
        <v>18</v>
      </c>
      <c r="T346" s="16">
        <v>1.8</v>
      </c>
      <c r="U346" s="16">
        <v>40</v>
      </c>
    </row>
    <row r="347" spans="1:21" ht="19.5" customHeight="1">
      <c r="A347" s="7"/>
      <c r="B347" s="7" t="s">
        <v>137</v>
      </c>
      <c r="C347" s="7">
        <f>C346</f>
        <v>200</v>
      </c>
      <c r="D347" s="7">
        <f t="shared" ref="D347:U347" si="59">D346</f>
        <v>5.8</v>
      </c>
      <c r="E347" s="7">
        <f t="shared" si="59"/>
        <v>5</v>
      </c>
      <c r="F347" s="7">
        <f t="shared" si="59"/>
        <v>8.4</v>
      </c>
      <c r="G347" s="38">
        <f t="shared" si="59"/>
        <v>101.8</v>
      </c>
      <c r="H347" s="7">
        <f t="shared" si="59"/>
        <v>0.03</v>
      </c>
      <c r="I347" s="7">
        <f t="shared" si="59"/>
        <v>0.21</v>
      </c>
      <c r="J347" s="7">
        <f t="shared" si="59"/>
        <v>26.4</v>
      </c>
      <c r="K347" s="7">
        <f t="shared" si="59"/>
        <v>0</v>
      </c>
      <c r="L347" s="7">
        <f t="shared" si="59"/>
        <v>0</v>
      </c>
      <c r="M347" s="7">
        <f t="shared" si="59"/>
        <v>76</v>
      </c>
      <c r="N347" s="7">
        <f t="shared" si="59"/>
        <v>242</v>
      </c>
      <c r="O347" s="7">
        <f t="shared" si="59"/>
        <v>218</v>
      </c>
      <c r="P347" s="7">
        <f t="shared" si="59"/>
        <v>24</v>
      </c>
      <c r="Q347" s="7">
        <f t="shared" si="59"/>
        <v>160</v>
      </c>
      <c r="R347" s="7">
        <f t="shared" si="59"/>
        <v>0.2</v>
      </c>
      <c r="S347" s="7">
        <f t="shared" si="59"/>
        <v>18</v>
      </c>
      <c r="T347" s="7">
        <f t="shared" si="59"/>
        <v>1.8</v>
      </c>
      <c r="U347" s="7">
        <f t="shared" si="59"/>
        <v>40</v>
      </c>
    </row>
    <row r="348" spans="1:21" ht="19.5" customHeight="1">
      <c r="A348" s="16"/>
      <c r="B348" s="20" t="s">
        <v>33</v>
      </c>
      <c r="C348" s="20">
        <f t="shared" ref="C348:U348" si="60">C325+C334+C338+C344+C347</f>
        <v>2100</v>
      </c>
      <c r="D348" s="20">
        <f t="shared" si="60"/>
        <v>68.5</v>
      </c>
      <c r="E348" s="20">
        <f t="shared" si="60"/>
        <v>50.02</v>
      </c>
      <c r="F348" s="20">
        <f t="shared" si="60"/>
        <v>227.80000000000004</v>
      </c>
      <c r="G348" s="39">
        <f t="shared" si="60"/>
        <v>1647.8</v>
      </c>
      <c r="H348" s="20">
        <f t="shared" si="60"/>
        <v>0.71000000000000008</v>
      </c>
      <c r="I348" s="20">
        <f t="shared" si="60"/>
        <v>0.95000000000000007</v>
      </c>
      <c r="J348" s="20">
        <f t="shared" si="60"/>
        <v>591.82000000000005</v>
      </c>
      <c r="K348" s="20">
        <f t="shared" si="60"/>
        <v>0.32</v>
      </c>
      <c r="L348" s="20">
        <f t="shared" si="60"/>
        <v>32.11</v>
      </c>
      <c r="M348" s="20">
        <f t="shared" si="60"/>
        <v>2106.8500000000004</v>
      </c>
      <c r="N348" s="20">
        <f t="shared" si="60"/>
        <v>2727.99</v>
      </c>
      <c r="O348" s="20">
        <f t="shared" si="60"/>
        <v>921.08</v>
      </c>
      <c r="P348" s="20">
        <f t="shared" si="60"/>
        <v>280.89999999999998</v>
      </c>
      <c r="Q348" s="20">
        <f t="shared" si="60"/>
        <v>1027.5900000000001</v>
      </c>
      <c r="R348" s="20">
        <f t="shared" si="60"/>
        <v>15.549999999999999</v>
      </c>
      <c r="S348" s="20">
        <f t="shared" si="60"/>
        <v>155.88999999999999</v>
      </c>
      <c r="T348" s="20">
        <f t="shared" si="60"/>
        <v>48.739999999999995</v>
      </c>
      <c r="U348" s="20">
        <f t="shared" si="60"/>
        <v>384.14</v>
      </c>
    </row>
    <row r="349" spans="1:21" ht="19.5" customHeight="1">
      <c r="B349" s="1"/>
      <c r="C349" s="1"/>
      <c r="D349" s="1"/>
      <c r="E349" s="1"/>
      <c r="F349" s="1"/>
      <c r="G349" s="4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9.5" customHeight="1"/>
    <row r="351" spans="1:21" ht="19.5" customHeight="1">
      <c r="A351" s="5"/>
      <c r="B351" s="5"/>
      <c r="C351" s="5"/>
      <c r="D351" s="54" t="s">
        <v>80</v>
      </c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"/>
      <c r="Q351" s="5"/>
      <c r="R351" s="5"/>
      <c r="S351" s="5"/>
      <c r="T351" s="5"/>
    </row>
    <row r="352" spans="1:21" ht="19.5" customHeight="1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"/>
    </row>
    <row r="353" spans="1:20" ht="15.75">
      <c r="A353" s="5"/>
      <c r="B353" s="55" t="s">
        <v>74</v>
      </c>
      <c r="C353" s="56" t="s">
        <v>73</v>
      </c>
      <c r="D353" s="56"/>
      <c r="E353" s="56"/>
      <c r="F353" s="57" t="s">
        <v>5</v>
      </c>
      <c r="G353" s="59" t="s">
        <v>70</v>
      </c>
      <c r="H353" s="59"/>
      <c r="I353" s="59"/>
      <c r="J353" s="59"/>
      <c r="K353" s="59"/>
      <c r="L353" s="59" t="s">
        <v>71</v>
      </c>
      <c r="M353" s="59"/>
      <c r="N353" s="59"/>
      <c r="O353" s="59"/>
      <c r="P353" s="59"/>
      <c r="Q353" s="59"/>
      <c r="R353" s="59"/>
      <c r="S353" s="59"/>
      <c r="T353" s="59"/>
    </row>
    <row r="354" spans="1:20" ht="30">
      <c r="A354" s="5"/>
      <c r="B354" s="55"/>
      <c r="C354" s="8" t="s">
        <v>2</v>
      </c>
      <c r="D354" s="7" t="s">
        <v>3</v>
      </c>
      <c r="E354" s="7" t="s">
        <v>4</v>
      </c>
      <c r="F354" s="58"/>
      <c r="G354" s="37" t="s">
        <v>6</v>
      </c>
      <c r="H354" s="17" t="s">
        <v>7</v>
      </c>
      <c r="I354" s="17" t="s">
        <v>8</v>
      </c>
      <c r="J354" s="17" t="s">
        <v>9</v>
      </c>
      <c r="K354" s="17" t="s">
        <v>10</v>
      </c>
      <c r="L354" s="17" t="s">
        <v>11</v>
      </c>
      <c r="M354" s="17" t="s">
        <v>12</v>
      </c>
      <c r="N354" s="17" t="s">
        <v>13</v>
      </c>
      <c r="O354" s="17" t="s">
        <v>14</v>
      </c>
      <c r="P354" s="17" t="s">
        <v>15</v>
      </c>
      <c r="Q354" s="17" t="s">
        <v>16</v>
      </c>
      <c r="R354" s="17" t="s">
        <v>17</v>
      </c>
      <c r="S354" s="17" t="s">
        <v>18</v>
      </c>
      <c r="T354" s="17" t="s">
        <v>19</v>
      </c>
    </row>
    <row r="355" spans="1:20">
      <c r="B355" s="55"/>
      <c r="C355" s="17" t="s">
        <v>20</v>
      </c>
      <c r="D355" s="17" t="s">
        <v>20</v>
      </c>
      <c r="E355" s="17" t="s">
        <v>20</v>
      </c>
      <c r="F355" s="18" t="s">
        <v>21</v>
      </c>
      <c r="G355" s="37" t="s">
        <v>22</v>
      </c>
      <c r="H355" s="17" t="s">
        <v>22</v>
      </c>
      <c r="I355" s="17" t="s">
        <v>23</v>
      </c>
      <c r="J355" s="17" t="s">
        <v>24</v>
      </c>
      <c r="K355" s="17" t="s">
        <v>22</v>
      </c>
      <c r="L355" s="17" t="s">
        <v>22</v>
      </c>
      <c r="M355" s="17" t="s">
        <v>22</v>
      </c>
      <c r="N355" s="17" t="s">
        <v>22</v>
      </c>
      <c r="O355" s="17" t="s">
        <v>22</v>
      </c>
      <c r="P355" s="17" t="s">
        <v>22</v>
      </c>
      <c r="Q355" s="17" t="s">
        <v>22</v>
      </c>
      <c r="R355" s="17" t="s">
        <v>24</v>
      </c>
      <c r="S355" s="17" t="s">
        <v>24</v>
      </c>
      <c r="T355" s="17" t="s">
        <v>24</v>
      </c>
    </row>
    <row r="356" spans="1:20">
      <c r="B356" s="4" t="s">
        <v>75</v>
      </c>
      <c r="C356" s="11">
        <f t="shared" ref="C356:T356" si="61">D39+D74+D108+D143+D176+D210+D244+D278+D313+D348</f>
        <v>702.69999999999993</v>
      </c>
      <c r="D356" s="11">
        <f t="shared" si="61"/>
        <v>534.61500000000001</v>
      </c>
      <c r="E356" s="11">
        <f t="shared" si="61"/>
        <v>2660.4500000000003</v>
      </c>
      <c r="F356" s="11">
        <f t="shared" si="61"/>
        <v>18198.920000000002</v>
      </c>
      <c r="G356" s="44">
        <f t="shared" si="61"/>
        <v>7.6840000000000002</v>
      </c>
      <c r="H356" s="11">
        <f t="shared" si="61"/>
        <v>9.7499999999999982</v>
      </c>
      <c r="I356" s="11">
        <f t="shared" si="61"/>
        <v>4287.84</v>
      </c>
      <c r="J356" s="11">
        <f t="shared" si="61"/>
        <v>3.98</v>
      </c>
      <c r="K356" s="11">
        <f t="shared" si="61"/>
        <v>367.98099999999999</v>
      </c>
      <c r="L356" s="11">
        <f t="shared" si="61"/>
        <v>17288.239999999998</v>
      </c>
      <c r="M356" s="11">
        <f t="shared" si="61"/>
        <v>22328.659999999996</v>
      </c>
      <c r="N356" s="11">
        <f t="shared" si="61"/>
        <v>10600.133</v>
      </c>
      <c r="O356" s="11">
        <f t="shared" si="61"/>
        <v>3148.6990000000001</v>
      </c>
      <c r="P356" s="11">
        <f t="shared" si="61"/>
        <v>11456.737999999999</v>
      </c>
      <c r="Q356" s="11">
        <f t="shared" si="61"/>
        <v>148.95000000000002</v>
      </c>
      <c r="R356" s="11">
        <f t="shared" si="61"/>
        <v>1818.5900000000001</v>
      </c>
      <c r="S356" s="11">
        <f t="shared" si="61"/>
        <v>576.32000000000005</v>
      </c>
      <c r="T356" s="11">
        <f t="shared" si="61"/>
        <v>3844.0599999999995</v>
      </c>
    </row>
    <row r="357" spans="1:20">
      <c r="B357" s="4" t="s">
        <v>76</v>
      </c>
      <c r="C357" s="12">
        <f>C356/10</f>
        <v>70.27</v>
      </c>
      <c r="D357" s="12">
        <f t="shared" ref="D357:T357" si="62">D356/10</f>
        <v>53.461500000000001</v>
      </c>
      <c r="E357" s="12">
        <f t="shared" si="62"/>
        <v>266.04500000000002</v>
      </c>
      <c r="F357" s="12">
        <f t="shared" si="62"/>
        <v>1819.8920000000003</v>
      </c>
      <c r="G357" s="45">
        <f t="shared" si="62"/>
        <v>0.76839999999999997</v>
      </c>
      <c r="H357" s="12">
        <f t="shared" si="62"/>
        <v>0.97499999999999987</v>
      </c>
      <c r="I357" s="12">
        <f t="shared" si="62"/>
        <v>428.78399999999999</v>
      </c>
      <c r="J357" s="12">
        <f t="shared" si="62"/>
        <v>0.39800000000000002</v>
      </c>
      <c r="K357" s="12">
        <f t="shared" si="62"/>
        <v>36.798099999999998</v>
      </c>
      <c r="L357" s="12">
        <f t="shared" si="62"/>
        <v>1728.8239999999998</v>
      </c>
      <c r="M357" s="12">
        <f t="shared" si="62"/>
        <v>2232.8659999999995</v>
      </c>
      <c r="N357" s="12">
        <f t="shared" si="62"/>
        <v>1060.0133000000001</v>
      </c>
      <c r="O357" s="12">
        <f t="shared" si="62"/>
        <v>314.86990000000003</v>
      </c>
      <c r="P357" s="12">
        <f t="shared" si="62"/>
        <v>1145.6738</v>
      </c>
      <c r="Q357" s="12">
        <f t="shared" si="62"/>
        <v>14.895000000000001</v>
      </c>
      <c r="R357" s="12">
        <f t="shared" si="62"/>
        <v>181.85900000000001</v>
      </c>
      <c r="S357" s="12">
        <f t="shared" si="62"/>
        <v>57.632000000000005</v>
      </c>
      <c r="T357" s="12">
        <f t="shared" si="62"/>
        <v>384.40599999999995</v>
      </c>
    </row>
    <row r="358" spans="1:20" ht="45">
      <c r="B358" s="6" t="s">
        <v>77</v>
      </c>
      <c r="C358" s="46">
        <f>C356*4/F356*100</f>
        <v>15.444872552876761</v>
      </c>
      <c r="D358" s="46">
        <v>26.08</v>
      </c>
      <c r="E358" s="46">
        <f>E356*4*100/F356</f>
        <v>58.474898510461053</v>
      </c>
      <c r="F358" s="14"/>
      <c r="G358" s="36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</row>
    <row r="360" spans="1:20">
      <c r="C360" s="51" t="s">
        <v>78</v>
      </c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</row>
    <row r="362" spans="1:20" ht="13.5" customHeight="1">
      <c r="B362" s="2" t="s">
        <v>79</v>
      </c>
      <c r="C362" s="52" t="s">
        <v>131</v>
      </c>
      <c r="D362" s="52"/>
      <c r="E362" s="52" t="s">
        <v>132</v>
      </c>
      <c r="F362" s="52"/>
      <c r="G362" s="52" t="s">
        <v>133</v>
      </c>
      <c r="H362" s="52"/>
      <c r="I362" s="52" t="s">
        <v>134</v>
      </c>
      <c r="J362" s="52"/>
    </row>
    <row r="363" spans="1:20" ht="13.5" customHeight="1">
      <c r="B363" s="15" t="s">
        <v>161</v>
      </c>
      <c r="C363" s="53">
        <f>(C16+C51+C85+C119+C153+C186+C221+C255+C289+C325)/10</f>
        <v>444</v>
      </c>
      <c r="D363" s="53"/>
      <c r="E363" s="53">
        <f>(C25+C60+C94+C128+C162+C195+C230+C264+C298+C334)/10</f>
        <v>769.9</v>
      </c>
      <c r="F363" s="53"/>
      <c r="G363" s="53">
        <f>(C29+C64+C98+C132+C166+C199+C234+C268+C302+C338)/10</f>
        <v>233</v>
      </c>
      <c r="H363" s="53"/>
      <c r="I363" s="53">
        <f>(C35+C70+C104+C139+C172+C206+C240+C274+C309+C344)/10</f>
        <v>501.2</v>
      </c>
      <c r="J363" s="53"/>
    </row>
    <row r="364" spans="1:20" ht="13.5" customHeight="1"/>
    <row r="365" spans="1:20" ht="13.5" customHeight="1">
      <c r="B365" s="49" t="s">
        <v>175</v>
      </c>
      <c r="C365" s="50"/>
      <c r="D365" s="50"/>
      <c r="E365" s="50"/>
      <c r="F365" s="50"/>
      <c r="G365" s="50"/>
      <c r="H365" s="50"/>
      <c r="I365" s="50"/>
      <c r="J365" s="50"/>
    </row>
    <row r="366" spans="1:20" ht="13.5" customHeight="1"/>
    <row r="367" spans="1:20" ht="13.5" customHeight="1"/>
  </sheetData>
  <mergeCells count="105">
    <mergeCell ref="A1:B1"/>
    <mergeCell ref="O1:U1"/>
    <mergeCell ref="A2:G2"/>
    <mergeCell ref="O2:U2"/>
    <mergeCell ref="A3:G3"/>
    <mergeCell ref="O3:U3"/>
    <mergeCell ref="A41:U41"/>
    <mergeCell ref="A42:A43"/>
    <mergeCell ref="B42:B43"/>
    <mergeCell ref="C42:C43"/>
    <mergeCell ref="D42:F42"/>
    <mergeCell ref="G42:G43"/>
    <mergeCell ref="H42:L42"/>
    <mergeCell ref="M42:U42"/>
    <mergeCell ref="A5:U5"/>
    <mergeCell ref="A7:U7"/>
    <mergeCell ref="A8:A9"/>
    <mergeCell ref="B8:B9"/>
    <mergeCell ref="C8:C9"/>
    <mergeCell ref="D8:F8"/>
    <mergeCell ref="G8:G9"/>
    <mergeCell ref="H8:L8"/>
    <mergeCell ref="M8:U8"/>
    <mergeCell ref="A110:U110"/>
    <mergeCell ref="A111:A112"/>
    <mergeCell ref="B111:B112"/>
    <mergeCell ref="C111:C112"/>
    <mergeCell ref="D111:F111"/>
    <mergeCell ref="G111:G112"/>
    <mergeCell ref="H111:L111"/>
    <mergeCell ref="M111:U111"/>
    <mergeCell ref="A76:U76"/>
    <mergeCell ref="A77:A78"/>
    <mergeCell ref="B77:B78"/>
    <mergeCell ref="C77:C78"/>
    <mergeCell ref="D77:F77"/>
    <mergeCell ref="G77:G78"/>
    <mergeCell ref="H77:L77"/>
    <mergeCell ref="M77:U77"/>
    <mergeCell ref="A144:U144"/>
    <mergeCell ref="A145:U145"/>
    <mergeCell ref="A146:A147"/>
    <mergeCell ref="B146:B147"/>
    <mergeCell ref="C146:C147"/>
    <mergeCell ref="D146:F146"/>
    <mergeCell ref="G146:G147"/>
    <mergeCell ref="H146:L146"/>
    <mergeCell ref="M146:U146"/>
    <mergeCell ref="A212:U212"/>
    <mergeCell ref="A213:A214"/>
    <mergeCell ref="B213:B214"/>
    <mergeCell ref="C213:C214"/>
    <mergeCell ref="D213:F213"/>
    <mergeCell ref="G213:G214"/>
    <mergeCell ref="H213:L213"/>
    <mergeCell ref="M213:U213"/>
    <mergeCell ref="A178:U178"/>
    <mergeCell ref="A179:A180"/>
    <mergeCell ref="B179:B180"/>
    <mergeCell ref="C179:C180"/>
    <mergeCell ref="D179:F179"/>
    <mergeCell ref="G179:G180"/>
    <mergeCell ref="H179:L179"/>
    <mergeCell ref="M179:U179"/>
    <mergeCell ref="A280:U280"/>
    <mergeCell ref="A281:A282"/>
    <mergeCell ref="B281:B282"/>
    <mergeCell ref="C281:C282"/>
    <mergeCell ref="D281:F281"/>
    <mergeCell ref="G281:G282"/>
    <mergeCell ref="H281:L281"/>
    <mergeCell ref="M281:U281"/>
    <mergeCell ref="A246:U246"/>
    <mergeCell ref="A247:A248"/>
    <mergeCell ref="B247:B248"/>
    <mergeCell ref="C247:C248"/>
    <mergeCell ref="D247:F247"/>
    <mergeCell ref="G247:G248"/>
    <mergeCell ref="H247:L247"/>
    <mergeCell ref="M247:U247"/>
    <mergeCell ref="D351:O351"/>
    <mergeCell ref="A352:S352"/>
    <mergeCell ref="B353:B355"/>
    <mergeCell ref="C353:E353"/>
    <mergeCell ref="F353:F354"/>
    <mergeCell ref="G353:K353"/>
    <mergeCell ref="L353:T353"/>
    <mergeCell ref="A315:U315"/>
    <mergeCell ref="A316:A317"/>
    <mergeCell ref="B316:B317"/>
    <mergeCell ref="C316:C317"/>
    <mergeCell ref="D316:F316"/>
    <mergeCell ref="G316:G317"/>
    <mergeCell ref="H316:L316"/>
    <mergeCell ref="M316:U316"/>
    <mergeCell ref="B365:J365"/>
    <mergeCell ref="C360:T360"/>
    <mergeCell ref="C362:D362"/>
    <mergeCell ref="E362:F362"/>
    <mergeCell ref="G362:H362"/>
    <mergeCell ref="I362:J362"/>
    <mergeCell ref="C363:D363"/>
    <mergeCell ref="E363:F363"/>
    <mergeCell ref="G363:H363"/>
    <mergeCell ref="I363:J363"/>
  </mergeCells>
  <pageMargins left="0.7" right="0.7" top="0.75" bottom="0.75" header="0.3" footer="0.3"/>
  <pageSetup paperSize="9" scale="59" orientation="landscape" r:id="rId1"/>
  <rowBreaks count="10" manualBreakCount="10">
    <brk id="40" max="16383" man="1"/>
    <brk id="75" max="16383" man="1"/>
    <brk id="109" max="16383" man="1"/>
    <brk id="144" max="16383" man="1"/>
    <brk id="177" max="16383" man="1"/>
    <brk id="211" max="16383" man="1"/>
    <brk id="245" max="16383" man="1"/>
    <brk id="279" max="16383" man="1"/>
    <brk id="314" max="16383" man="1"/>
    <brk id="3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интернат гимн</vt:lpstr>
      <vt:lpstr>'интернат гимн'!Область_печати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MAXIM</cp:lastModifiedBy>
  <cp:lastPrinted>2022-02-16T10:49:20Z</cp:lastPrinted>
  <dcterms:created xsi:type="dcterms:W3CDTF">2021-09-10T05:35:55Z</dcterms:created>
  <dcterms:modified xsi:type="dcterms:W3CDTF">2025-02-20T05:23:08Z</dcterms:modified>
  <cp:category/>
</cp:coreProperties>
</file>